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sharedStrings.xml><?xml version="1.0" encoding="utf-8"?>
<sst xmlns="http://schemas.openxmlformats.org/spreadsheetml/2006/main" count="767" uniqueCount="416">
  <si>
    <t>Joululaskennat TLY:n alueella</t>
  </si>
  <si>
    <t>Monellako reitillä lajia esiintyi</t>
  </si>
  <si>
    <t>Empo - Vuolahti</t>
  </si>
  <si>
    <t>Koivukylä</t>
  </si>
  <si>
    <t>Laupunen</t>
  </si>
  <si>
    <t>Pehtjärvi</t>
  </si>
  <si>
    <t>Littoistenjärvi</t>
  </si>
  <si>
    <t>Littoinen</t>
  </si>
  <si>
    <t>Mynälahti</t>
  </si>
  <si>
    <t>Laajokivarsi</t>
  </si>
  <si>
    <t>Suorsala</t>
  </si>
  <si>
    <t>Attu</t>
  </si>
  <si>
    <t>Stortervo Syd</t>
  </si>
  <si>
    <t>Harvaluoto</t>
  </si>
  <si>
    <t>Otajärvi</t>
  </si>
  <si>
    <t>Aasla</t>
  </si>
  <si>
    <t>Brunnila-Röölä</t>
  </si>
  <si>
    <t>Heinäinen</t>
  </si>
  <si>
    <t>Kaastla-Kurala</t>
  </si>
  <si>
    <t>Laidike</t>
  </si>
  <si>
    <t>Hirvensalo</t>
  </si>
  <si>
    <t>Ruissalo</t>
  </si>
  <si>
    <t>Ruissalo, Kuuva</t>
  </si>
  <si>
    <t>Ruissalo, Keski</t>
  </si>
  <si>
    <t>Takakirves</t>
  </si>
  <si>
    <t>Golfkenttä</t>
  </si>
  <si>
    <t>Hanko</t>
  </si>
  <si>
    <t>Vaskijärvi</t>
  </si>
  <si>
    <t>Ahvenanmaa, yksilöt</t>
  </si>
  <si>
    <t>Talvi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</si>
  <si>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</si>
  <si>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</si>
  <si>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</si>
  <si>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</si>
  <si>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</si>
  <si>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</si>
  <si>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</si>
  <si>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</si>
  <si>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</si>
  <si>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</si>
  <si>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</si>
  <si>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</si>
  <si>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</si>
  <si>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</si>
  <si>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</si>
  <si>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</si>
  <si>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</si>
  <si>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</si>
  <si>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PYH</t>
  </si>
  <si>
    <t>RAI</t>
  </si>
  <si>
    <t>RYM</t>
  </si>
  <si>
    <t>SUO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</si>
  <si>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</si>
  <si>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</si>
  <si>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</si>
  <si>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</si>
  <si>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</si>
  <si>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</si>
  <si>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</si>
  <si>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</si>
  <si>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</si>
  <si>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</si>
  <si>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</si>
  <si>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</si>
  <si>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</si>
  <si>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</si>
  <si>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</si>
  <si>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</si>
  <si>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</si>
  <si>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</si>
  <si>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</si>
  <si>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</si>
  <si>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</si>
  <si>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</si>
  <si>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</si>
  <si>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</si>
  <si>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</si>
  <si>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</si>
  <si>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</si>
  <si>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</si>
  <si>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</si>
  <si>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</si>
  <si>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</si>
  <si>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</si>
  <si>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</si>
  <si>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</si>
  <si>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</si>
  <si>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</si>
  <si>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</si>
  <si>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</si>
  <si>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</si>
  <si>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</si>
  <si>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</si>
  <si>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</si>
  <si>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</si>
  <si>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</si>
  <si>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</si>
  <si>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</si>
  <si>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</si>
  <si>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</si>
  <si>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</si>
  <si>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</si>
  <si>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</si>
  <si>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</si>
  <si>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</si>
  <si>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</si>
  <si>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</si>
  <si>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</si>
  <si>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</si>
  <si>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</si>
  <si>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</si>
  <si>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</si>
  <si>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</si>
  <si>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</si>
  <si>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</si>
  <si>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</si>
  <si>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</si>
  <si>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</si>
  <si>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</si>
  <si>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</si>
  <si>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</si>
  <si>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</si>
  <si>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</si>
  <si>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</si>
  <si>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</si>
  <si>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</si>
  <si>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</si>
  <si>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</si>
  <si>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</si>
  <si>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</si>
  <si>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</si>
  <si>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</si>
  <si>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</si>
  <si>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</si>
  <si>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</si>
  <si>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</si>
  <si>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</si>
  <si>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</si>
  <si>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</si>
  <si>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</si>
  <si>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</si>
  <si>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</si>
  <si>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</si>
  <si>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</si>
  <si>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</si>
  <si>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</si>
  <si>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</si>
  <si>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</si>
  <si>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</si>
  <si>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</si>
  <si>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</si>
  <si>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</si>
  <si>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</si>
  <si>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</si>
  <si>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</si>
  <si>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</si>
  <si>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</si>
  <si>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</si>
  <si>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</si>
  <si>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</si>
  <si>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</si>
  <si>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</si>
  <si>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</si>
  <si>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</si>
  <si>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</si>
  <si>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</si>
  <si>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</si>
  <si>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</si>
  <si>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</si>
  <si>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</si>
  <si>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</si>
  <si>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</si>
  <si>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</si>
  <si>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</si>
  <si>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</si>
  <si>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</si>
  <si>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</si>
  <si>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</si>
  <si>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</si>
  <si>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</si>
  <si>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</si>
  <si>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</si>
  <si>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</si>
  <si>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</si>
  <si>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</si>
  <si>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</si>
  <si>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</si>
  <si>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Esko Gustafsson, Veijo Peltola</t>
  </si>
  <si>
    <t>Lieto Littoinen</t>
  </si>
  <si>
    <t>Hannu Klemola</t>
  </si>
  <si>
    <t>Mietoinen Mynälahti</t>
  </si>
  <si>
    <t>Mynämäki Laajokivarsi</t>
  </si>
  <si>
    <t>Mynämäki, Suorsala</t>
  </si>
  <si>
    <t>Parainen Attu</t>
  </si>
  <si>
    <t>Parainen Stortervo Syd</t>
  </si>
  <si>
    <t>Piikkiö Harvaluoto</t>
  </si>
  <si>
    <t>Pyhäranta, Otajärvi</t>
  </si>
  <si>
    <t>Rymättylä, Aasla</t>
  </si>
  <si>
    <t>Lennart Saari</t>
  </si>
  <si>
    <t>Rymättylä, Brunnila-Röölä</t>
  </si>
  <si>
    <t>Rymättylä Heinäinen</t>
  </si>
  <si>
    <t>Rymättylä, Kaastla-Kurala</t>
  </si>
  <si>
    <t>Turku, Hirvensalo</t>
  </si>
  <si>
    <t>Turku Ruissalo</t>
  </si>
  <si>
    <t>Turku Ruissalo Kuuva</t>
  </si>
  <si>
    <t>Jarmo Laine</t>
  </si>
  <si>
    <t>Turku Ruissalo Keski</t>
  </si>
  <si>
    <t>Turku Takakirves</t>
  </si>
  <si>
    <t>Uusikaupunki Golfkenttä</t>
  </si>
  <si>
    <t>Uusikaupunki, Hanko</t>
  </si>
  <si>
    <t>Yläne Vaskijärvi</t>
  </si>
  <si>
    <t>Keskusta-Parsila</t>
  </si>
  <si>
    <t>Rauvolanlahti</t>
  </si>
  <si>
    <t>Lepäinen</t>
  </si>
  <si>
    <t>Uusikaupunki, Lepäinen</t>
  </si>
  <si>
    <t>SAU</t>
  </si>
  <si>
    <t>Keskusta</t>
  </si>
  <si>
    <t>Sauvo, Keskusta</t>
  </si>
  <si>
    <t>Erkki Hellman*</t>
  </si>
  <si>
    <t>Pekka Alho*, Tom Lindbom</t>
  </si>
  <si>
    <t>RUS</t>
  </si>
  <si>
    <t>Keskusta-Merttelä</t>
  </si>
  <si>
    <t>Rusko, Keskusta-Merttelä</t>
  </si>
  <si>
    <t>Rainer Grönholm*</t>
  </si>
  <si>
    <t>Raimo Hyvönen*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</si>
  <si>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</si>
  <si>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</si>
  <si>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</si>
  <si>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</si>
  <si>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</si>
  <si>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</si>
  <si>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</si>
  <si>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</si>
  <si>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Jouko Lehtonen*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</si>
  <si>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</si>
  <si>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</si>
  <si>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</si>
  <si>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</si>
  <si>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</si>
  <si>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</si>
  <si>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</si>
  <si>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</si>
  <si>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</si>
  <si>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</si>
  <si>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</si>
  <si>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</si>
  <si>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</si>
  <si>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</si>
  <si>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</si>
  <si>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</si>
  <si>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</si>
  <si>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</si>
  <si>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</si>
  <si>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</si>
  <si>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</si>
  <si>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</si>
  <si>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Markus Lampinen*</t>
  </si>
  <si>
    <t>Stortervo-Mågby</t>
  </si>
  <si>
    <t>Parainen, Stortervo-Mågby</t>
  </si>
  <si>
    <t>Tom Ahlström*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</si>
  <si>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</si>
  <si>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</si>
  <si>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</si>
  <si>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</si>
  <si>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</si>
  <si>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</si>
  <si>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</si>
  <si>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</si>
  <si>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</si>
  <si>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</si>
  <si>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</si>
  <si>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</si>
  <si>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</si>
  <si>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</si>
  <si>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</si>
  <si>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</si>
  <si>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Käkölä</t>
  </si>
  <si>
    <t>Naantali, Käkölä</t>
  </si>
  <si>
    <t>Suomusjärvi, Laidike</t>
  </si>
  <si>
    <t>YHTEENSÄ yksilöitä Varsinais-Suomi</t>
  </si>
  <si>
    <t>Finström, Emkarby</t>
  </si>
  <si>
    <t>Saltvik, Saltvik</t>
  </si>
  <si>
    <t>Sund, Sund</t>
  </si>
  <si>
    <t>Katariinanlaakso
Ala-Lemu</t>
  </si>
  <si>
    <t>Kaarina, Katariinanlaakso-AlaLemu</t>
  </si>
  <si>
    <t>Satama</t>
  </si>
  <si>
    <t>Naantali, Satama</t>
  </si>
  <si>
    <t>Rymättylä, Röölä</t>
  </si>
  <si>
    <t>Timo Nurmi*</t>
  </si>
  <si>
    <t>PÖY</t>
  </si>
  <si>
    <t>Kyrö-Isorahka</t>
  </si>
  <si>
    <t>Pöytyä, Kyrö-Isorahka</t>
  </si>
  <si>
    <t>07/08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</si>
  <si>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</si>
  <si>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</si>
  <si>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</si>
  <si>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</si>
  <si>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</si>
  <si>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</si>
  <si>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</si>
  <si>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</si>
  <si>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</si>
  <si>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</si>
  <si>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</si>
  <si>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</si>
  <si>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</si>
  <si>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</si>
  <si>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Kai Kankare* ja kolme muuta</t>
  </si>
  <si>
    <t>Kari Airikkala* ja yksi muu laskija</t>
  </si>
  <si>
    <t>*Kaj-Ove Pettersson</t>
  </si>
  <si>
    <t>*Markku Hyvönen ja yksi muu laskija</t>
  </si>
  <si>
    <t>*Antti Karlin</t>
  </si>
  <si>
    <t>LOI</t>
  </si>
  <si>
    <t>Hirvikoski-Kirveskallio</t>
  </si>
  <si>
    <t>Loimaa, Hirvikoski-Kirveskallio</t>
  </si>
  <si>
    <t>*Mika Hemmilä</t>
  </si>
  <si>
    <t>*Kai Norrdahl</t>
  </si>
  <si>
    <r>
      <t xml:space="preserve">Varsinais-Suomen lajikohtainen 
yksilömäärä/10 reittikilometriä
</t>
    </r>
    <r>
      <rPr>
        <sz val="8"/>
        <rFont val="Arial"/>
        <family val="2"/>
      </rPr>
      <t>(esimerkiksi talvella 01/02 havaittiin 1 merimetso/20 reittikm)</t>
    </r>
  </si>
  <si>
    <t>Pekka Salmi* ja kaksi muuta</t>
  </si>
  <si>
    <t>Karvionkulma</t>
  </si>
  <si>
    <t>Pöytyä, Karvionkulma</t>
  </si>
  <si>
    <t>*Olli Loisa</t>
  </si>
  <si>
    <t>Rahkio</t>
  </si>
  <si>
    <t>Pöytyä, Rahkio</t>
  </si>
  <si>
    <t>HAL</t>
  </si>
  <si>
    <t>Angelniemi</t>
  </si>
  <si>
    <t>Halikko, Angelniemi</t>
  </si>
  <si>
    <t>Ilona Heiskari</t>
  </si>
  <si>
    <t>Raisio, Kaanaa-Pirilä</t>
  </si>
  <si>
    <t>Kaanaa-Pirilä</t>
  </si>
  <si>
    <t>Friskalanlahti</t>
  </si>
  <si>
    <t>Turku, Friskalanlahti</t>
  </si>
  <si>
    <t>Niklas Haxberg</t>
  </si>
  <si>
    <t>Kiparluoto</t>
  </si>
  <si>
    <t>Kustavi, Kiparluoto</t>
  </si>
  <si>
    <t>*Timo Kurki</t>
  </si>
  <si>
    <t>Kaarnisto-Vepsä</t>
  </si>
  <si>
    <t>Rymättylä, Kaarnisto-Vepsä</t>
  </si>
  <si>
    <t>*Hannu Eloranta ja yksi muu laskija</t>
  </si>
  <si>
    <t>Sirkkula</t>
  </si>
  <si>
    <t>Salo, Sirkkula</t>
  </si>
  <si>
    <t>*Jari Lähteenoja ja yksi muu laskija</t>
  </si>
  <si>
    <t>Halikonlahti</t>
  </si>
  <si>
    <t>Salo, Halikonlahti</t>
  </si>
  <si>
    <t>Salo, Keskusta</t>
  </si>
  <si>
    <t>Pikkulokki</t>
  </si>
  <si>
    <t>Röödilä</t>
  </si>
  <si>
    <t>Timo Leino* ja 1 muu</t>
  </si>
  <si>
    <t>Pyhäranta, Nihtiö</t>
  </si>
  <si>
    <t>Hannu Virtanen* ja 1 muu</t>
  </si>
  <si>
    <t>SÄR</t>
  </si>
  <si>
    <t>Förby-Finby</t>
  </si>
  <si>
    <t>Särkisalo, Förby-Finby</t>
  </si>
  <si>
    <t>08/09</t>
  </si>
  <si>
    <t>1999/00-07/08 yks./10km keskiarvo</t>
  </si>
  <si>
    <t>Keskiarvo yksilöitä/
10reittikm 03/04-07/08</t>
  </si>
  <si>
    <t>Ahvenanmaa keskiarvo yksilöitä/
10reittikm 03/04-07/08</t>
  </si>
  <si>
    <t>*Arvi Uotila</t>
  </si>
  <si>
    <t>Sundholma</t>
  </si>
  <si>
    <t>Uusikaupunki, Sundholma</t>
  </si>
  <si>
    <t>Kurki</t>
  </si>
  <si>
    <t>Pohjanpelto</t>
  </si>
  <si>
    <t>Kaarina, Pohjanpelto</t>
  </si>
  <si>
    <t>*Kim Kuntze</t>
  </si>
  <si>
    <t>Turku, Kohmo-Pääskyvuori</t>
  </si>
  <si>
    <t>*Petri Vainio</t>
  </si>
  <si>
    <t>Kohmo-Pääskyvuori</t>
  </si>
  <si>
    <t>*Ville Vasko ja yksi muu</t>
  </si>
  <si>
    <t>Jaakko Wessman, Kari Saari</t>
  </si>
  <si>
    <t>Muuttohaukka</t>
  </si>
  <si>
    <t>Antti Karlin ja yksi muu</t>
  </si>
  <si>
    <t>*Ville Räihä ja yksi muu</t>
  </si>
  <si>
    <t>Harri Päivärinta ja Seppo Kallio</t>
  </si>
  <si>
    <t>Päivi Sirkiä* ja kaksi muuta</t>
  </si>
  <si>
    <t>Luolalanjärvi</t>
  </si>
  <si>
    <t>Naantali, Luolalanjärvi</t>
  </si>
  <si>
    <t>Markus Rantala* ja yksi muu</t>
  </si>
  <si>
    <t>Ruokorauma</t>
  </si>
  <si>
    <t>Rymättylä, Ruokorauma</t>
  </si>
  <si>
    <t>*Tuulikki Lehtonen ja yksi muu</t>
  </si>
  <si>
    <t>Pansio-Perno</t>
  </si>
  <si>
    <t>Turku, Pansio-Perno</t>
  </si>
  <si>
    <t>*Markus Ahola</t>
  </si>
  <si>
    <t>Päivi Sirkiä* ja yksi muu</t>
  </si>
  <si>
    <t>Jari Kårlund* ja yksi muu</t>
  </si>
  <si>
    <t>Osmo Kivivuori ja Kari Ahtiainen</t>
  </si>
  <si>
    <t>*Rainer Grönholm ja neljä muuta</t>
  </si>
  <si>
    <t>ALA</t>
  </si>
  <si>
    <t>Koskenkylä</t>
  </si>
  <si>
    <t>Alastaro, Koskenkylä</t>
  </si>
  <si>
    <t>Erkki Kallio</t>
  </si>
  <si>
    <t>Mellilä, Tuohimaa</t>
  </si>
  <si>
    <t>MEL</t>
  </si>
  <si>
    <t>Tuohimaa</t>
  </si>
  <si>
    <t>Asko Suoranta ja Esko Gustafsson</t>
  </si>
  <si>
    <t>Juhani Vainio* ja 4 muuta</t>
  </si>
  <si>
    <t xml:space="preserve">Kari Saari* </t>
  </si>
  <si>
    <t>*Jari Lähteenoja ja kaksi muuta laskija</t>
  </si>
  <si>
    <t>Kuningaskalastaja</t>
  </si>
  <si>
    <t xml:space="preserve">Lasse J. Laine, Jani Ceder, Johan Ekroos, Heikki Eriksson,  Hannu Holmström, Pekka Hänninen, Timo Janhonen, Matti J. Koivula,  Jari Laitasalo,  Anders ja Peter Uppstu, Erkki Valsta. </t>
  </si>
  <si>
    <t>Ahvenanmaa</t>
  </si>
  <si>
    <t>Raimo Lehtonen* ja 1 muu</t>
  </si>
  <si>
    <t>MAS</t>
  </si>
  <si>
    <t>Odensaari</t>
  </si>
  <si>
    <t>Masku, Odensaari</t>
  </si>
  <si>
    <t>*Henrik Salenius</t>
  </si>
  <si>
    <t>Kunstenniemi</t>
  </si>
  <si>
    <t>Rymättylä, Kunstenniemi</t>
  </si>
  <si>
    <t>*Jukka Lehtinen ja 1 muu</t>
  </si>
  <si>
    <t>*Hannu Ekblom ja 4 muuta</t>
  </si>
  <si>
    <t>Halinejn-Lonttinen</t>
  </si>
  <si>
    <t>Turku, Halinen-Lonttinen</t>
  </si>
  <si>
    <t>*Timo Leino ja 1 muu</t>
  </si>
  <si>
    <t>Vätti-Vasaramäki</t>
  </si>
  <si>
    <t>Turku Vätti-Vasaramäki</t>
  </si>
  <si>
    <t>*Markku Lundström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</si>
</sst>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textRotation="90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2" fontId="0" fillId="0" borderId="7" xfId="0" applyNumberFormat="1" applyBorder="1" applyAlignment="1">
      <alignment/>
    </xf>
    <xf numFmtId="2" fontId="2" fillId="0" borderId="7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1" fontId="2" fillId="0" borderId="20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23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42"/>
  <sheetViews>
    <sheetView tabSelected="1" workbookViewId="0" topLeftCell="A1">
      <pane xSplit="1" ySplit="4" topLeftCell="B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4" sqref="Q124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7" width="6.8515625" style="2" customWidth="1"/>
    <col min="8" max="11" width="6.7109375" style="0" customWidth="1"/>
    <col min="12" max="13" width="6.57421875" style="2" customWidth="1"/>
    <col min="14" max="17" width="6.7109375" style="0" customWidth="1"/>
    <col min="18" max="18" width="6.57421875" style="0" customWidth="1"/>
    <col min="19" max="21" width="6.7109375" style="0" customWidth="1"/>
    <col min="22" max="86" width="5.7109375" style="0" customWidth="1"/>
    <col min="106" max="16384" width="5.7109375" style="0" customWidth="1"/>
  </cols>
  <sheetData>
    <row r="1" ht="15" customHeight="1">
      <c r="A1" s="1" t="s">
        <v>0</v>
      </c>
    </row>
    <row r="2" spans="1:86" s="5" customFormat="1" ht="97.5" customHeight="1">
      <c r="A2" s="4"/>
      <c r="B2" s="36" t="s">
        <v>294</v>
      </c>
      <c r="C2" s="36" t="s">
        <v>295</v>
      </c>
      <c r="D2" s="36" t="s">
        <v>296</v>
      </c>
      <c r="E2" s="36" t="s">
        <v>297</v>
      </c>
      <c r="F2" s="36" t="s">
        <v>298</v>
      </c>
      <c r="G2" s="36" t="s">
        <v>354</v>
      </c>
      <c r="H2" s="124" t="s">
        <v>317</v>
      </c>
      <c r="I2" s="125"/>
      <c r="J2" s="125"/>
      <c r="K2" s="125"/>
      <c r="L2" s="125"/>
      <c r="M2" s="125"/>
      <c r="N2" s="125"/>
      <c r="O2" s="125"/>
      <c r="P2" s="125"/>
      <c r="Q2" s="126"/>
      <c r="R2" s="63" t="s">
        <v>279</v>
      </c>
      <c r="S2" s="6" t="s">
        <v>1</v>
      </c>
      <c r="T2" s="98" t="s">
        <v>388</v>
      </c>
      <c r="U2" s="98" t="s">
        <v>325</v>
      </c>
      <c r="V2" s="90" t="s">
        <v>2</v>
      </c>
      <c r="W2" s="103" t="s">
        <v>283</v>
      </c>
      <c r="X2" s="103" t="s">
        <v>361</v>
      </c>
      <c r="Y2" s="90" t="s">
        <v>3</v>
      </c>
      <c r="Z2" s="90" t="s">
        <v>333</v>
      </c>
      <c r="AA2" s="90" t="s">
        <v>4</v>
      </c>
      <c r="AB2" s="90" t="s">
        <v>5</v>
      </c>
      <c r="AC2" s="90" t="s">
        <v>231</v>
      </c>
      <c r="AD2" s="90" t="s">
        <v>6</v>
      </c>
      <c r="AE2" s="90" t="s">
        <v>7</v>
      </c>
      <c r="AF2" s="90" t="s">
        <v>313</v>
      </c>
      <c r="AG2" s="90" t="s">
        <v>403</v>
      </c>
      <c r="AH2" s="90" t="s">
        <v>393</v>
      </c>
      <c r="AI2" s="90" t="s">
        <v>8</v>
      </c>
      <c r="AJ2" s="90" t="s">
        <v>211</v>
      </c>
      <c r="AK2" s="90" t="s">
        <v>9</v>
      </c>
      <c r="AL2" s="90" t="s">
        <v>10</v>
      </c>
      <c r="AM2" s="90" t="s">
        <v>276</v>
      </c>
      <c r="AN2" s="90" t="s">
        <v>374</v>
      </c>
      <c r="AO2" s="90" t="s">
        <v>285</v>
      </c>
      <c r="AP2" s="90" t="s">
        <v>239</v>
      </c>
      <c r="AQ2" s="90" t="s">
        <v>11</v>
      </c>
      <c r="AR2" s="90" t="s">
        <v>257</v>
      </c>
      <c r="AS2" s="90" t="s">
        <v>12</v>
      </c>
      <c r="AT2" s="90" t="s">
        <v>13</v>
      </c>
      <c r="AU2" s="90" t="s">
        <v>14</v>
      </c>
      <c r="AV2" s="90" t="s">
        <v>319</v>
      </c>
      <c r="AW2" s="90" t="s">
        <v>290</v>
      </c>
      <c r="AX2" s="90" t="s">
        <v>322</v>
      </c>
      <c r="AY2" s="90" t="s">
        <v>234</v>
      </c>
      <c r="AZ2" s="90" t="s">
        <v>235</v>
      </c>
      <c r="BA2" s="90" t="s">
        <v>329</v>
      </c>
      <c r="BB2" s="90" t="s">
        <v>221</v>
      </c>
      <c r="BC2" s="90" t="s">
        <v>15</v>
      </c>
      <c r="BD2" s="90" t="s">
        <v>16</v>
      </c>
      <c r="BE2" s="90" t="s">
        <v>17</v>
      </c>
      <c r="BF2" s="90" t="s">
        <v>336</v>
      </c>
      <c r="BG2" s="90" t="s">
        <v>18</v>
      </c>
      <c r="BH2" s="90" t="s">
        <v>406</v>
      </c>
      <c r="BI2" s="90" t="s">
        <v>377</v>
      </c>
      <c r="BJ2" s="90" t="s">
        <v>346</v>
      </c>
      <c r="BK2" s="90" t="s">
        <v>342</v>
      </c>
      <c r="BL2" s="90" t="s">
        <v>216</v>
      </c>
      <c r="BM2" s="90" t="s">
        <v>303</v>
      </c>
      <c r="BN2" s="90" t="s">
        <v>339</v>
      </c>
      <c r="BO2" s="90" t="s">
        <v>216</v>
      </c>
      <c r="BP2" s="90" t="s">
        <v>19</v>
      </c>
      <c r="BQ2" s="90" t="s">
        <v>351</v>
      </c>
      <c r="BR2" s="90" t="s">
        <v>330</v>
      </c>
      <c r="BS2" s="90" t="s">
        <v>410</v>
      </c>
      <c r="BT2" s="90" t="s">
        <v>20</v>
      </c>
      <c r="BU2" s="90" t="s">
        <v>366</v>
      </c>
      <c r="BV2" s="90" t="s">
        <v>380</v>
      </c>
      <c r="BW2" s="90" t="s">
        <v>212</v>
      </c>
      <c r="BX2" s="90" t="s">
        <v>21</v>
      </c>
      <c r="BY2" s="90" t="s">
        <v>22</v>
      </c>
      <c r="BZ2" s="90" t="s">
        <v>23</v>
      </c>
      <c r="CA2" s="90" t="s">
        <v>24</v>
      </c>
      <c r="CB2" s="90" t="s">
        <v>413</v>
      </c>
      <c r="CC2" s="90" t="s">
        <v>25</v>
      </c>
      <c r="CD2" s="90" t="s">
        <v>26</v>
      </c>
      <c r="CE2" s="90" t="s">
        <v>213</v>
      </c>
      <c r="CF2" s="90" t="s">
        <v>358</v>
      </c>
      <c r="CG2" s="90" t="s">
        <v>228</v>
      </c>
      <c r="CH2" s="90" t="s">
        <v>27</v>
      </c>
    </row>
    <row r="3" spans="1:86" s="8" customFormat="1" ht="12.75">
      <c r="A3" s="7" t="s">
        <v>29</v>
      </c>
      <c r="B3" s="35" t="s">
        <v>248</v>
      </c>
      <c r="C3" s="38" t="s">
        <v>249</v>
      </c>
      <c r="D3" s="38" t="s">
        <v>250</v>
      </c>
      <c r="E3" s="38" t="s">
        <v>251</v>
      </c>
      <c r="F3" s="38" t="s">
        <v>252</v>
      </c>
      <c r="G3" s="35" t="s">
        <v>254</v>
      </c>
      <c r="H3" s="9" t="s">
        <v>30</v>
      </c>
      <c r="I3" s="10" t="s">
        <v>31</v>
      </c>
      <c r="J3" s="10" t="s">
        <v>32</v>
      </c>
      <c r="K3" s="10" t="s">
        <v>33</v>
      </c>
      <c r="L3" s="10" t="s">
        <v>34</v>
      </c>
      <c r="M3" s="10" t="s">
        <v>35</v>
      </c>
      <c r="N3" s="9" t="s">
        <v>36</v>
      </c>
      <c r="O3" s="82" t="s">
        <v>37</v>
      </c>
      <c r="P3" s="82" t="s">
        <v>292</v>
      </c>
      <c r="Q3" s="86" t="s">
        <v>353</v>
      </c>
      <c r="R3" s="12"/>
      <c r="S3" s="11"/>
      <c r="T3" s="82" t="s">
        <v>387</v>
      </c>
      <c r="U3" s="82" t="s">
        <v>324</v>
      </c>
      <c r="V3" s="8" t="s">
        <v>38</v>
      </c>
      <c r="W3" s="35" t="s">
        <v>38</v>
      </c>
      <c r="X3" s="35" t="s">
        <v>38</v>
      </c>
      <c r="Y3" s="8" t="s">
        <v>39</v>
      </c>
      <c r="Z3" s="35" t="s">
        <v>40</v>
      </c>
      <c r="AA3" s="8" t="s">
        <v>40</v>
      </c>
      <c r="AB3" s="8" t="s">
        <v>41</v>
      </c>
      <c r="AC3" s="35" t="s">
        <v>41</v>
      </c>
      <c r="AD3" s="8" t="s">
        <v>42</v>
      </c>
      <c r="AE3" s="8" t="s">
        <v>42</v>
      </c>
      <c r="AF3" s="35" t="s">
        <v>312</v>
      </c>
      <c r="AG3" s="35" t="s">
        <v>402</v>
      </c>
      <c r="AH3" s="35" t="s">
        <v>392</v>
      </c>
      <c r="AI3" s="8" t="s">
        <v>43</v>
      </c>
      <c r="AJ3" s="35" t="s">
        <v>44</v>
      </c>
      <c r="AK3" s="35" t="s">
        <v>44</v>
      </c>
      <c r="AL3" s="8" t="s">
        <v>44</v>
      </c>
      <c r="AM3" s="35" t="s">
        <v>45</v>
      </c>
      <c r="AN3" s="35" t="s">
        <v>45</v>
      </c>
      <c r="AO3" s="35" t="s">
        <v>45</v>
      </c>
      <c r="AP3" s="35" t="s">
        <v>238</v>
      </c>
      <c r="AQ3" s="8" t="s">
        <v>46</v>
      </c>
      <c r="AR3" s="35" t="s">
        <v>46</v>
      </c>
      <c r="AS3" s="8" t="s">
        <v>46</v>
      </c>
      <c r="AT3" s="8" t="s">
        <v>47</v>
      </c>
      <c r="AU3" s="8" t="s">
        <v>48</v>
      </c>
      <c r="AV3" s="35" t="s">
        <v>289</v>
      </c>
      <c r="AW3" s="35" t="s">
        <v>289</v>
      </c>
      <c r="AX3" s="35" t="s">
        <v>289</v>
      </c>
      <c r="AY3" s="35" t="s">
        <v>49</v>
      </c>
      <c r="AZ3" s="35" t="s">
        <v>49</v>
      </c>
      <c r="BA3" s="8" t="s">
        <v>49</v>
      </c>
      <c r="BB3" s="35" t="s">
        <v>220</v>
      </c>
      <c r="BC3" s="8" t="s">
        <v>50</v>
      </c>
      <c r="BD3" s="8" t="s">
        <v>50</v>
      </c>
      <c r="BE3" s="8" t="s">
        <v>50</v>
      </c>
      <c r="BF3" s="35" t="s">
        <v>50</v>
      </c>
      <c r="BG3" s="8" t="s">
        <v>50</v>
      </c>
      <c r="BH3" s="35" t="s">
        <v>50</v>
      </c>
      <c r="BI3" s="35" t="s">
        <v>50</v>
      </c>
      <c r="BJ3" s="35" t="s">
        <v>50</v>
      </c>
      <c r="BK3" s="35" t="s">
        <v>302</v>
      </c>
      <c r="BL3" s="35" t="s">
        <v>302</v>
      </c>
      <c r="BM3" s="35" t="s">
        <v>302</v>
      </c>
      <c r="BN3" s="35" t="s">
        <v>302</v>
      </c>
      <c r="BO3" s="35" t="s">
        <v>215</v>
      </c>
      <c r="BP3" s="35" t="s">
        <v>51</v>
      </c>
      <c r="BQ3" s="35" t="s">
        <v>350</v>
      </c>
      <c r="BR3" s="35" t="s">
        <v>52</v>
      </c>
      <c r="BS3" s="8" t="s">
        <v>52</v>
      </c>
      <c r="BT3" s="8" t="s">
        <v>52</v>
      </c>
      <c r="BU3" s="35" t="s">
        <v>52</v>
      </c>
      <c r="BV3" s="35" t="s">
        <v>52</v>
      </c>
      <c r="BW3" s="35" t="s">
        <v>52</v>
      </c>
      <c r="BX3" s="8" t="s">
        <v>52</v>
      </c>
      <c r="BY3" s="8" t="s">
        <v>52</v>
      </c>
      <c r="BZ3" s="8" t="s">
        <v>52</v>
      </c>
      <c r="CA3" s="8" t="s">
        <v>52</v>
      </c>
      <c r="CB3" s="35" t="s">
        <v>52</v>
      </c>
      <c r="CC3" s="8" t="s">
        <v>53</v>
      </c>
      <c r="CD3" s="8" t="s">
        <v>53</v>
      </c>
      <c r="CE3" s="35" t="s">
        <v>53</v>
      </c>
      <c r="CF3" s="35" t="s">
        <v>53</v>
      </c>
      <c r="CG3" s="35" t="s">
        <v>54</v>
      </c>
      <c r="CH3" s="8" t="s">
        <v>54</v>
      </c>
    </row>
    <row r="4" spans="1:86" ht="13.5" thickBot="1">
      <c r="A4" s="14" t="s">
        <v>55</v>
      </c>
      <c r="B4" s="59">
        <v>165</v>
      </c>
      <c r="C4" s="87">
        <v>472</v>
      </c>
      <c r="D4" s="87">
        <v>570</v>
      </c>
      <c r="E4" s="87">
        <v>449</v>
      </c>
      <c r="F4" s="60">
        <v>517</v>
      </c>
      <c r="G4" s="88">
        <f>(H4+I4+J4+K4+L4+M4+N4+O4+P4)/9</f>
        <v>569.5555555555555</v>
      </c>
      <c r="H4" s="85">
        <v>468</v>
      </c>
      <c r="I4" s="15">
        <v>414</v>
      </c>
      <c r="J4" s="15">
        <v>504</v>
      </c>
      <c r="K4" s="15">
        <v>496</v>
      </c>
      <c r="L4" s="16">
        <v>547</v>
      </c>
      <c r="M4" s="16">
        <v>586</v>
      </c>
      <c r="N4" s="17">
        <v>869</v>
      </c>
      <c r="O4" s="17">
        <v>636</v>
      </c>
      <c r="P4" s="17">
        <v>606</v>
      </c>
      <c r="Q4" s="18">
        <f>(R4)</f>
        <v>679.1999999999999</v>
      </c>
      <c r="R4" s="115">
        <f>SUM(T4:CH4)</f>
        <v>679.1999999999999</v>
      </c>
      <c r="S4" s="92">
        <f>COUNTA(T4:CH4)</f>
        <v>67</v>
      </c>
      <c r="T4" s="18">
        <v>9.5</v>
      </c>
      <c r="U4" s="18">
        <v>11</v>
      </c>
      <c r="V4" s="19">
        <v>12</v>
      </c>
      <c r="W4" s="19">
        <v>10.1</v>
      </c>
      <c r="X4" s="19">
        <v>10.7</v>
      </c>
      <c r="Y4" s="19">
        <v>11</v>
      </c>
      <c r="Z4" s="19">
        <v>10.6</v>
      </c>
      <c r="AA4" s="20">
        <v>10.4</v>
      </c>
      <c r="AB4" s="21">
        <v>6.6</v>
      </c>
      <c r="AC4" s="21">
        <v>11.6</v>
      </c>
      <c r="AD4" s="20">
        <v>8.3</v>
      </c>
      <c r="AE4" s="20">
        <v>8.2</v>
      </c>
      <c r="AF4" s="20">
        <v>8.5</v>
      </c>
      <c r="AG4" s="20">
        <v>21.1</v>
      </c>
      <c r="AH4" s="20">
        <v>10.6</v>
      </c>
      <c r="AI4" s="21">
        <v>7.3</v>
      </c>
      <c r="AJ4" s="21">
        <v>11.6</v>
      </c>
      <c r="AK4" s="21">
        <v>13.5</v>
      </c>
      <c r="AL4" s="21">
        <v>9.8</v>
      </c>
      <c r="AM4" s="21">
        <v>10</v>
      </c>
      <c r="AN4" s="21">
        <v>5.5</v>
      </c>
      <c r="AO4" s="21">
        <v>12</v>
      </c>
      <c r="AP4" s="21">
        <v>12.4</v>
      </c>
      <c r="AQ4" s="21">
        <v>10.2</v>
      </c>
      <c r="AR4" s="21">
        <v>11.5</v>
      </c>
      <c r="AS4" s="21">
        <v>9.4</v>
      </c>
      <c r="AT4" s="21">
        <v>10.7</v>
      </c>
      <c r="AU4" s="20">
        <v>10.4</v>
      </c>
      <c r="AV4" s="20">
        <v>4.9</v>
      </c>
      <c r="AW4" s="19">
        <v>7</v>
      </c>
      <c r="AX4" s="19">
        <v>7</v>
      </c>
      <c r="AY4" s="20">
        <v>9.3</v>
      </c>
      <c r="AZ4" s="20">
        <v>6.2</v>
      </c>
      <c r="BA4" s="19">
        <v>12</v>
      </c>
      <c r="BB4" s="19">
        <v>11</v>
      </c>
      <c r="BC4" s="19">
        <v>31</v>
      </c>
      <c r="BD4" s="19">
        <v>10.7</v>
      </c>
      <c r="BE4" s="19">
        <v>10.4</v>
      </c>
      <c r="BF4" s="19">
        <v>14</v>
      </c>
      <c r="BG4" s="19">
        <v>10.4</v>
      </c>
      <c r="BH4" s="19">
        <v>16.6</v>
      </c>
      <c r="BI4" s="19">
        <v>10.5</v>
      </c>
      <c r="BJ4" s="19">
        <v>7</v>
      </c>
      <c r="BK4" s="19">
        <v>6</v>
      </c>
      <c r="BL4" s="19">
        <v>13</v>
      </c>
      <c r="BM4" s="19">
        <v>6</v>
      </c>
      <c r="BN4" s="19">
        <v>13</v>
      </c>
      <c r="BO4" s="19">
        <v>7.6</v>
      </c>
      <c r="BP4" s="19">
        <v>15</v>
      </c>
      <c r="BQ4" s="19">
        <v>7.1</v>
      </c>
      <c r="BR4" s="19">
        <v>5</v>
      </c>
      <c r="BS4" s="19">
        <v>10</v>
      </c>
      <c r="BT4" s="19">
        <v>7.6</v>
      </c>
      <c r="BU4" s="19">
        <v>9.5</v>
      </c>
      <c r="BV4" s="19">
        <v>9.9</v>
      </c>
      <c r="BW4" s="19">
        <v>6.2</v>
      </c>
      <c r="BX4" s="19">
        <v>10.4</v>
      </c>
      <c r="BY4" s="19">
        <v>8.3</v>
      </c>
      <c r="BZ4" s="19">
        <v>8</v>
      </c>
      <c r="CA4" s="19">
        <v>7.3</v>
      </c>
      <c r="CB4" s="19">
        <v>15</v>
      </c>
      <c r="CC4" s="19">
        <v>11</v>
      </c>
      <c r="CD4" s="19">
        <v>4.7</v>
      </c>
      <c r="CE4" s="19">
        <v>11</v>
      </c>
      <c r="CF4" s="19">
        <v>7</v>
      </c>
      <c r="CG4" s="19">
        <v>10</v>
      </c>
      <c r="CH4" s="19">
        <v>8.1</v>
      </c>
    </row>
    <row r="5" spans="1:34" ht="12.75">
      <c r="A5" s="22" t="s">
        <v>56</v>
      </c>
      <c r="B5" s="52"/>
      <c r="C5" s="42"/>
      <c r="D5" s="109"/>
      <c r="E5" s="110"/>
      <c r="F5" s="109"/>
      <c r="G5" s="83">
        <f>(H5+I5+J5+K5+L5+M5+N5+O5+P5)/9</f>
        <v>0</v>
      </c>
      <c r="H5" s="17"/>
      <c r="I5" s="17"/>
      <c r="J5" s="17"/>
      <c r="K5" s="17"/>
      <c r="L5" s="16"/>
      <c r="M5" s="23"/>
      <c r="N5" s="26"/>
      <c r="O5" s="26"/>
      <c r="P5" s="26"/>
      <c r="Q5" s="117">
        <f>R5*10/$Q$4</f>
        <v>0</v>
      </c>
      <c r="R5" s="115">
        <f aca="true" t="shared" si="0" ref="R5:R68">SUM(T5:CH5)</f>
        <v>0</v>
      </c>
      <c r="S5" s="120">
        <f aca="true" t="shared" si="1" ref="S5:S68">COUNTA(T5:CH5)</f>
        <v>0</v>
      </c>
      <c r="T5" s="17"/>
      <c r="U5" s="17"/>
      <c r="AE5" s="25"/>
      <c r="AF5" s="25"/>
      <c r="AG5" s="25"/>
      <c r="AH5" s="25"/>
    </row>
    <row r="6" spans="1:34" ht="12.75">
      <c r="A6" s="22" t="s">
        <v>57</v>
      </c>
      <c r="B6" s="53"/>
      <c r="C6" s="37"/>
      <c r="D6" s="106"/>
      <c r="E6" s="111"/>
      <c r="F6" s="106"/>
      <c r="G6" s="84">
        <f aca="true" t="shared" si="2" ref="G6:G71">(H6+I6+J6+K6+L6+M6+N6+O6+P6)/9</f>
        <v>0.0011111111111111111</v>
      </c>
      <c r="H6" s="17"/>
      <c r="I6" s="17"/>
      <c r="J6" s="17"/>
      <c r="K6" s="17"/>
      <c r="L6" s="16"/>
      <c r="M6" s="47"/>
      <c r="N6" s="26">
        <v>0.01</v>
      </c>
      <c r="O6" s="26"/>
      <c r="P6" s="26"/>
      <c r="Q6" s="118">
        <f aca="true" t="shared" si="3" ref="Q6:Q72">R6*10/$Q$4</f>
        <v>0</v>
      </c>
      <c r="R6" s="40">
        <f t="shared" si="0"/>
        <v>0</v>
      </c>
      <c r="S6" s="121">
        <f t="shared" si="1"/>
        <v>0</v>
      </c>
      <c r="T6" s="17"/>
      <c r="U6" s="17"/>
      <c r="AE6" s="25"/>
      <c r="AF6" s="25"/>
      <c r="AG6" s="25"/>
      <c r="AH6" s="25"/>
    </row>
    <row r="7" spans="1:34" ht="12.75">
      <c r="A7" s="22" t="s">
        <v>58</v>
      </c>
      <c r="B7" s="53"/>
      <c r="C7" s="37"/>
      <c r="D7" s="106"/>
      <c r="E7" s="111"/>
      <c r="F7" s="106"/>
      <c r="G7" s="84">
        <f t="shared" si="2"/>
        <v>0</v>
      </c>
      <c r="H7" s="17"/>
      <c r="I7" s="17"/>
      <c r="J7" s="17"/>
      <c r="K7" s="17"/>
      <c r="L7" s="23"/>
      <c r="M7" s="23"/>
      <c r="N7" s="26"/>
      <c r="O7" s="26"/>
      <c r="P7" s="26"/>
      <c r="Q7" s="118">
        <f t="shared" si="3"/>
        <v>0</v>
      </c>
      <c r="R7" s="40">
        <f t="shared" si="0"/>
        <v>0</v>
      </c>
      <c r="S7" s="121">
        <f t="shared" si="1"/>
        <v>0</v>
      </c>
      <c r="T7" s="17"/>
      <c r="U7" s="17"/>
      <c r="AE7" s="25"/>
      <c r="AF7" s="25"/>
      <c r="AG7" s="25"/>
      <c r="AH7" s="25"/>
    </row>
    <row r="8" spans="1:34" ht="12.75">
      <c r="A8" s="22" t="s">
        <v>59</v>
      </c>
      <c r="B8" s="53"/>
      <c r="C8" s="37"/>
      <c r="D8" s="106"/>
      <c r="E8" s="111"/>
      <c r="F8" s="106"/>
      <c r="G8" s="84">
        <f t="shared" si="2"/>
        <v>0.0022222222222222222</v>
      </c>
      <c r="H8" s="17"/>
      <c r="I8" s="17"/>
      <c r="J8" s="17"/>
      <c r="K8" s="17"/>
      <c r="L8" s="47"/>
      <c r="M8" s="23">
        <v>0.02</v>
      </c>
      <c r="N8" s="27"/>
      <c r="O8" s="26"/>
      <c r="P8" s="26"/>
      <c r="Q8" s="118">
        <f t="shared" si="3"/>
        <v>0</v>
      </c>
      <c r="R8" s="40">
        <f t="shared" si="0"/>
        <v>0</v>
      </c>
      <c r="S8" s="121">
        <f t="shared" si="1"/>
        <v>0</v>
      </c>
      <c r="T8" s="17"/>
      <c r="U8" s="17"/>
      <c r="AE8" s="25"/>
      <c r="AF8" s="25"/>
      <c r="AG8" s="25"/>
      <c r="AH8" s="25"/>
    </row>
    <row r="9" spans="1:34" ht="12.75">
      <c r="A9" s="22" t="s">
        <v>60</v>
      </c>
      <c r="B9" s="53"/>
      <c r="C9" s="37"/>
      <c r="D9" s="106"/>
      <c r="E9" s="111"/>
      <c r="F9" s="106"/>
      <c r="G9" s="84">
        <f t="shared" si="2"/>
        <v>0</v>
      </c>
      <c r="H9" s="17"/>
      <c r="I9" s="17"/>
      <c r="J9" s="17"/>
      <c r="K9" s="17"/>
      <c r="L9" s="23"/>
      <c r="M9" s="23"/>
      <c r="N9" s="26"/>
      <c r="O9" s="26"/>
      <c r="P9" s="26"/>
      <c r="Q9" s="118">
        <f t="shared" si="3"/>
        <v>0</v>
      </c>
      <c r="R9" s="40">
        <f t="shared" si="0"/>
        <v>0</v>
      </c>
      <c r="S9" s="121">
        <f t="shared" si="1"/>
        <v>0</v>
      </c>
      <c r="T9" s="17"/>
      <c r="U9" s="17"/>
      <c r="AE9" s="25"/>
      <c r="AF9" s="25"/>
      <c r="AG9" s="25"/>
      <c r="AH9" s="25"/>
    </row>
    <row r="10" spans="1:34" ht="12.75">
      <c r="A10" s="1" t="s">
        <v>61</v>
      </c>
      <c r="B10" s="53"/>
      <c r="C10" s="37"/>
      <c r="D10" s="106">
        <v>0.01</v>
      </c>
      <c r="E10" s="111"/>
      <c r="F10" s="106">
        <v>0.01</v>
      </c>
      <c r="G10" s="84">
        <f t="shared" si="2"/>
        <v>0.010000000000000002</v>
      </c>
      <c r="H10" s="25">
        <v>0.02</v>
      </c>
      <c r="I10" s="26">
        <v>0.02</v>
      </c>
      <c r="J10" s="27"/>
      <c r="K10" s="27"/>
      <c r="L10" s="47"/>
      <c r="M10" s="47"/>
      <c r="N10" s="27"/>
      <c r="O10" s="26">
        <v>0.03</v>
      </c>
      <c r="P10" s="26">
        <v>0.02</v>
      </c>
      <c r="Q10" s="118">
        <f t="shared" si="3"/>
        <v>0</v>
      </c>
      <c r="R10" s="40">
        <f t="shared" si="0"/>
        <v>0</v>
      </c>
      <c r="S10" s="121">
        <f t="shared" si="1"/>
        <v>0</v>
      </c>
      <c r="T10" s="17"/>
      <c r="U10" s="17"/>
      <c r="AE10" s="27"/>
      <c r="AF10" s="27"/>
      <c r="AG10" s="27"/>
      <c r="AH10" s="27"/>
    </row>
    <row r="11" spans="1:34" ht="12.75">
      <c r="A11" s="1" t="s">
        <v>62</v>
      </c>
      <c r="B11" s="53"/>
      <c r="C11" s="37"/>
      <c r="D11" s="106"/>
      <c r="E11" s="111"/>
      <c r="F11" s="106"/>
      <c r="G11" s="84">
        <f t="shared" si="2"/>
        <v>0</v>
      </c>
      <c r="H11" s="25"/>
      <c r="I11" s="26"/>
      <c r="J11" s="26"/>
      <c r="K11" s="26"/>
      <c r="L11" s="23"/>
      <c r="M11" s="23"/>
      <c r="N11" s="26"/>
      <c r="O11" s="26"/>
      <c r="P11" s="26"/>
      <c r="Q11" s="118">
        <f t="shared" si="3"/>
        <v>0</v>
      </c>
      <c r="R11" s="40">
        <f t="shared" si="0"/>
        <v>0</v>
      </c>
      <c r="S11" s="121">
        <f t="shared" si="1"/>
        <v>0</v>
      </c>
      <c r="T11" s="17"/>
      <c r="U11" s="17"/>
      <c r="AE11" s="27"/>
      <c r="AF11" s="27"/>
      <c r="AG11" s="27"/>
      <c r="AH11" s="27"/>
    </row>
    <row r="12" spans="1:82" ht="12.75">
      <c r="A12" s="1" t="s">
        <v>63</v>
      </c>
      <c r="B12" s="53"/>
      <c r="C12" s="37"/>
      <c r="D12" s="106"/>
      <c r="E12" s="111">
        <v>0.02</v>
      </c>
      <c r="F12" s="106">
        <v>0.19</v>
      </c>
      <c r="G12" s="84">
        <f t="shared" si="2"/>
        <v>0.07222222222222224</v>
      </c>
      <c r="H12" s="25"/>
      <c r="I12">
        <v>0.05</v>
      </c>
      <c r="J12" s="26">
        <v>0.5</v>
      </c>
      <c r="K12" s="27"/>
      <c r="L12" s="23">
        <v>0.02</v>
      </c>
      <c r="M12" s="26">
        <v>0.03</v>
      </c>
      <c r="N12" s="27"/>
      <c r="O12" s="26">
        <v>0.05</v>
      </c>
      <c r="P12" s="26"/>
      <c r="Q12" s="118">
        <f t="shared" si="3"/>
        <v>0.11778563015312134</v>
      </c>
      <c r="R12" s="40">
        <f t="shared" si="0"/>
        <v>8</v>
      </c>
      <c r="S12" s="121">
        <f t="shared" si="1"/>
        <v>2</v>
      </c>
      <c r="T12" s="17"/>
      <c r="U12" s="17"/>
      <c r="Z12">
        <v>6</v>
      </c>
      <c r="AE12" s="27"/>
      <c r="AF12" s="27"/>
      <c r="AG12" s="27"/>
      <c r="AH12" s="27"/>
      <c r="CD12">
        <v>2</v>
      </c>
    </row>
    <row r="13" spans="1:82" ht="12.75">
      <c r="A13" s="1" t="s">
        <v>64</v>
      </c>
      <c r="B13" s="53"/>
      <c r="C13" s="37"/>
      <c r="D13" s="106"/>
      <c r="E13" s="111"/>
      <c r="F13" s="106"/>
      <c r="G13" s="84">
        <f t="shared" si="2"/>
        <v>0.06222222222222223</v>
      </c>
      <c r="H13" s="39"/>
      <c r="I13">
        <v>0.22</v>
      </c>
      <c r="J13" s="26">
        <v>0.2</v>
      </c>
      <c r="K13" s="27"/>
      <c r="L13" s="23">
        <v>0.04</v>
      </c>
      <c r="M13" s="23">
        <v>0.05</v>
      </c>
      <c r="N13" s="27"/>
      <c r="O13" s="26">
        <v>0.05</v>
      </c>
      <c r="P13" s="26"/>
      <c r="Q13" s="118">
        <f t="shared" si="3"/>
        <v>0.11778563015312134</v>
      </c>
      <c r="R13" s="40">
        <f t="shared" si="0"/>
        <v>8</v>
      </c>
      <c r="S13" s="121">
        <f t="shared" si="1"/>
        <v>5</v>
      </c>
      <c r="T13" s="17"/>
      <c r="U13" s="17"/>
      <c r="AE13" s="27"/>
      <c r="AF13" s="27"/>
      <c r="AG13" s="27"/>
      <c r="AH13" s="27"/>
      <c r="AM13">
        <v>2</v>
      </c>
      <c r="AO13">
        <v>1</v>
      </c>
      <c r="BA13">
        <v>1</v>
      </c>
      <c r="BJ13">
        <v>1</v>
      </c>
      <c r="CD13">
        <v>3</v>
      </c>
    </row>
    <row r="14" spans="1:83" ht="12.75">
      <c r="A14" s="1" t="s">
        <v>65</v>
      </c>
      <c r="B14" s="53"/>
      <c r="C14" s="37">
        <v>0.02</v>
      </c>
      <c r="D14" s="106">
        <v>0.15</v>
      </c>
      <c r="E14" s="111">
        <v>0.55</v>
      </c>
      <c r="F14" s="106">
        <v>2.91</v>
      </c>
      <c r="G14" s="84">
        <f t="shared" si="2"/>
        <v>1.7244444444444444</v>
      </c>
      <c r="H14" s="24">
        <v>1.3</v>
      </c>
      <c r="I14" s="26">
        <v>2.05</v>
      </c>
      <c r="J14" s="26">
        <v>0.99</v>
      </c>
      <c r="K14" s="26">
        <v>0.54</v>
      </c>
      <c r="L14" s="23">
        <v>1.74</v>
      </c>
      <c r="M14" s="23">
        <v>1.3</v>
      </c>
      <c r="N14" s="26">
        <v>3.83</v>
      </c>
      <c r="O14" s="26">
        <v>2.25</v>
      </c>
      <c r="P14" s="26">
        <v>1.52</v>
      </c>
      <c r="Q14" s="118">
        <f t="shared" si="3"/>
        <v>3.724970553592462</v>
      </c>
      <c r="R14" s="40">
        <f t="shared" si="0"/>
        <v>253</v>
      </c>
      <c r="S14" s="121">
        <f t="shared" si="1"/>
        <v>19</v>
      </c>
      <c r="T14" s="17"/>
      <c r="U14" s="17"/>
      <c r="W14">
        <v>3</v>
      </c>
      <c r="Z14">
        <v>73</v>
      </c>
      <c r="AA14">
        <v>7</v>
      </c>
      <c r="AE14" s="27"/>
      <c r="AF14" s="27"/>
      <c r="AG14" s="27"/>
      <c r="AH14" s="27"/>
      <c r="AO14">
        <v>8</v>
      </c>
      <c r="AQ14">
        <v>34</v>
      </c>
      <c r="AR14">
        <v>10</v>
      </c>
      <c r="AT14">
        <v>3</v>
      </c>
      <c r="BC14">
        <v>7</v>
      </c>
      <c r="BE14">
        <v>8</v>
      </c>
      <c r="BF14">
        <v>19</v>
      </c>
      <c r="BG14">
        <v>3</v>
      </c>
      <c r="BH14">
        <v>9</v>
      </c>
      <c r="BQ14">
        <v>12</v>
      </c>
      <c r="BW14">
        <v>3</v>
      </c>
      <c r="BX14">
        <v>7</v>
      </c>
      <c r="BY14">
        <v>12</v>
      </c>
      <c r="CC14">
        <v>11</v>
      </c>
      <c r="CD14">
        <v>22</v>
      </c>
      <c r="CE14">
        <v>2</v>
      </c>
    </row>
    <row r="15" spans="1:85" ht="12.75">
      <c r="A15" s="1" t="s">
        <v>66</v>
      </c>
      <c r="B15" s="53">
        <v>0.03</v>
      </c>
      <c r="C15" s="37">
        <v>0.04</v>
      </c>
      <c r="D15" s="106">
        <v>0.06</v>
      </c>
      <c r="E15" s="111">
        <v>0.04</v>
      </c>
      <c r="F15" s="107">
        <v>0.1</v>
      </c>
      <c r="G15" s="84">
        <f t="shared" si="2"/>
        <v>0.4411111111111111</v>
      </c>
      <c r="H15" s="56"/>
      <c r="I15">
        <v>0.92</v>
      </c>
      <c r="J15" s="26">
        <v>0.06</v>
      </c>
      <c r="K15" s="27"/>
      <c r="L15" s="23">
        <v>0.15</v>
      </c>
      <c r="M15" s="47"/>
      <c r="N15" s="26">
        <v>0.16</v>
      </c>
      <c r="O15" s="26">
        <v>2.33</v>
      </c>
      <c r="P15" s="26">
        <v>0.35</v>
      </c>
      <c r="Q15" s="118">
        <f t="shared" si="3"/>
        <v>6.036513545347468</v>
      </c>
      <c r="R15" s="40">
        <f t="shared" si="0"/>
        <v>410</v>
      </c>
      <c r="S15" s="121">
        <f t="shared" si="1"/>
        <v>21</v>
      </c>
      <c r="T15" s="17">
        <v>6</v>
      </c>
      <c r="U15" s="17">
        <v>21</v>
      </c>
      <c r="W15">
        <v>2</v>
      </c>
      <c r="Z15">
        <v>12</v>
      </c>
      <c r="AA15">
        <v>2</v>
      </c>
      <c r="AB15">
        <v>21</v>
      </c>
      <c r="AC15">
        <v>115</v>
      </c>
      <c r="AE15" s="27"/>
      <c r="AF15" s="27"/>
      <c r="AG15" s="27"/>
      <c r="AH15" s="27">
        <v>5</v>
      </c>
      <c r="AM15">
        <v>26</v>
      </c>
      <c r="AU15">
        <v>35</v>
      </c>
      <c r="AW15">
        <v>7</v>
      </c>
      <c r="AZ15">
        <v>13</v>
      </c>
      <c r="BC15">
        <v>4</v>
      </c>
      <c r="BF15">
        <v>1</v>
      </c>
      <c r="BH15">
        <v>35</v>
      </c>
      <c r="BJ15">
        <v>8</v>
      </c>
      <c r="BL15">
        <v>38</v>
      </c>
      <c r="BP15">
        <v>12</v>
      </c>
      <c r="CD15">
        <v>40</v>
      </c>
      <c r="CF15">
        <v>6</v>
      </c>
      <c r="CG15">
        <v>1</v>
      </c>
    </row>
    <row r="16" spans="1:34" ht="12.75">
      <c r="A16" s="1" t="s">
        <v>67</v>
      </c>
      <c r="B16" s="53"/>
      <c r="C16" s="37"/>
      <c r="D16" s="106"/>
      <c r="E16" s="111"/>
      <c r="F16" s="106"/>
      <c r="G16" s="84">
        <f t="shared" si="2"/>
        <v>0</v>
      </c>
      <c r="H16" s="25"/>
      <c r="J16" s="26"/>
      <c r="K16" s="26"/>
      <c r="L16" s="23"/>
      <c r="M16" s="23"/>
      <c r="N16" s="26"/>
      <c r="O16" s="26"/>
      <c r="P16" s="26"/>
      <c r="Q16" s="118">
        <f t="shared" si="3"/>
        <v>0</v>
      </c>
      <c r="R16" s="40">
        <f t="shared" si="0"/>
        <v>0</v>
      </c>
      <c r="S16" s="121">
        <f t="shared" si="1"/>
        <v>0</v>
      </c>
      <c r="T16" s="17"/>
      <c r="U16" s="17"/>
      <c r="AE16" s="27"/>
      <c r="AF16" s="27"/>
      <c r="AG16" s="27"/>
      <c r="AH16" s="27"/>
    </row>
    <row r="17" spans="1:34" ht="12.75">
      <c r="A17" s="1" t="s">
        <v>68</v>
      </c>
      <c r="B17" s="53"/>
      <c r="C17" s="37"/>
      <c r="D17" s="106"/>
      <c r="E17" s="111">
        <v>0.42</v>
      </c>
      <c r="F17" s="106">
        <v>0.25</v>
      </c>
      <c r="G17" s="84">
        <f t="shared" si="2"/>
        <v>0.10777777777777778</v>
      </c>
      <c r="H17" s="25">
        <v>0.51</v>
      </c>
      <c r="I17">
        <v>0.39</v>
      </c>
      <c r="J17" s="27"/>
      <c r="K17" s="27"/>
      <c r="L17" s="47"/>
      <c r="M17" s="47"/>
      <c r="N17" s="27"/>
      <c r="O17" s="26"/>
      <c r="P17" s="26">
        <v>0.07</v>
      </c>
      <c r="Q17" s="118">
        <f t="shared" si="3"/>
        <v>0</v>
      </c>
      <c r="R17" s="40">
        <f t="shared" si="0"/>
        <v>0</v>
      </c>
      <c r="S17" s="121">
        <f t="shared" si="1"/>
        <v>0</v>
      </c>
      <c r="T17" s="17"/>
      <c r="U17" s="17"/>
      <c r="AE17" s="27"/>
      <c r="AF17" s="27"/>
      <c r="AG17" s="27"/>
      <c r="AH17" s="27"/>
    </row>
    <row r="18" spans="1:34" ht="12.75">
      <c r="A18" s="1" t="s">
        <v>69</v>
      </c>
      <c r="B18" s="53"/>
      <c r="C18" s="37"/>
      <c r="D18" s="106"/>
      <c r="E18" s="111"/>
      <c r="F18" s="106"/>
      <c r="G18" s="84">
        <f t="shared" si="2"/>
        <v>0</v>
      </c>
      <c r="H18" s="25"/>
      <c r="J18" s="26"/>
      <c r="K18" s="26"/>
      <c r="L18" s="23"/>
      <c r="M18" s="23"/>
      <c r="N18" s="26"/>
      <c r="O18" s="26"/>
      <c r="P18" s="26"/>
      <c r="Q18" s="118">
        <f t="shared" si="3"/>
        <v>0</v>
      </c>
      <c r="R18" s="40">
        <f t="shared" si="0"/>
        <v>0</v>
      </c>
      <c r="S18" s="121">
        <f t="shared" si="1"/>
        <v>0</v>
      </c>
      <c r="T18" s="17"/>
      <c r="U18" s="17"/>
      <c r="AE18" s="27"/>
      <c r="AF18" s="27"/>
      <c r="AG18" s="27"/>
      <c r="AH18" s="27"/>
    </row>
    <row r="19" spans="1:34" ht="12.75">
      <c r="A19" s="1" t="s">
        <v>70</v>
      </c>
      <c r="B19" s="53"/>
      <c r="C19" s="37">
        <v>0.01</v>
      </c>
      <c r="D19" s="106"/>
      <c r="E19" s="111">
        <v>0.01</v>
      </c>
      <c r="F19" s="106"/>
      <c r="G19" s="84">
        <f t="shared" si="2"/>
        <v>0.011111111111111112</v>
      </c>
      <c r="H19" s="39"/>
      <c r="I19">
        <v>0.02</v>
      </c>
      <c r="J19" s="27"/>
      <c r="K19" s="27"/>
      <c r="L19" s="47"/>
      <c r="M19" s="47"/>
      <c r="N19" s="27"/>
      <c r="O19" s="26">
        <v>0.05</v>
      </c>
      <c r="P19" s="26">
        <v>0.03</v>
      </c>
      <c r="Q19" s="118">
        <f t="shared" si="3"/>
        <v>0</v>
      </c>
      <c r="R19" s="40">
        <f t="shared" si="0"/>
        <v>0</v>
      </c>
      <c r="S19" s="121">
        <f t="shared" si="1"/>
        <v>0</v>
      </c>
      <c r="T19" s="17"/>
      <c r="U19" s="17"/>
      <c r="AE19" s="27"/>
      <c r="AF19" s="27"/>
      <c r="AG19" s="27"/>
      <c r="AH19" s="27"/>
    </row>
    <row r="20" spans="1:82" ht="12.75">
      <c r="A20" s="1" t="s">
        <v>71</v>
      </c>
      <c r="B20" s="53">
        <v>28.83</v>
      </c>
      <c r="C20" s="37">
        <v>15.08</v>
      </c>
      <c r="D20" s="106">
        <v>6.53</v>
      </c>
      <c r="E20" s="111">
        <v>22.83</v>
      </c>
      <c r="F20" s="106">
        <v>25.21</v>
      </c>
      <c r="G20" s="84">
        <f t="shared" si="2"/>
        <v>40.074444444444445</v>
      </c>
      <c r="H20" s="25">
        <v>52.01</v>
      </c>
      <c r="I20">
        <v>26.09</v>
      </c>
      <c r="J20" s="26">
        <v>46.63</v>
      </c>
      <c r="K20" s="26">
        <v>68.35</v>
      </c>
      <c r="L20" s="23">
        <v>43.47</v>
      </c>
      <c r="M20" s="23">
        <v>37.95</v>
      </c>
      <c r="N20" s="26">
        <v>27.27</v>
      </c>
      <c r="O20" s="26">
        <v>33.55</v>
      </c>
      <c r="P20" s="26">
        <v>25.35</v>
      </c>
      <c r="Q20" s="118">
        <f t="shared" si="3"/>
        <v>23.351001177856304</v>
      </c>
      <c r="R20" s="40">
        <f t="shared" si="0"/>
        <v>1586</v>
      </c>
      <c r="S20" s="121">
        <f t="shared" si="1"/>
        <v>32</v>
      </c>
      <c r="T20" s="17"/>
      <c r="U20" s="17"/>
      <c r="V20">
        <v>4</v>
      </c>
      <c r="W20" s="80">
        <v>320</v>
      </c>
      <c r="X20" s="80">
        <v>4</v>
      </c>
      <c r="Z20">
        <v>53</v>
      </c>
      <c r="AA20">
        <v>10</v>
      </c>
      <c r="AE20" s="27"/>
      <c r="AF20" s="27">
        <v>1</v>
      </c>
      <c r="AG20" s="27"/>
      <c r="AH20" s="27"/>
      <c r="AJ20">
        <v>13</v>
      </c>
      <c r="AM20">
        <v>54</v>
      </c>
      <c r="AO20">
        <v>72</v>
      </c>
      <c r="AQ20">
        <v>52</v>
      </c>
      <c r="AR20">
        <v>6</v>
      </c>
      <c r="AT20">
        <v>33</v>
      </c>
      <c r="AY20">
        <v>6</v>
      </c>
      <c r="BA20">
        <v>70</v>
      </c>
      <c r="BB20">
        <v>67</v>
      </c>
      <c r="BC20">
        <v>8</v>
      </c>
      <c r="BD20">
        <v>7</v>
      </c>
      <c r="BE20">
        <v>31</v>
      </c>
      <c r="BF20">
        <v>58</v>
      </c>
      <c r="BG20">
        <v>7</v>
      </c>
      <c r="BH20">
        <v>15</v>
      </c>
      <c r="BK20">
        <v>17</v>
      </c>
      <c r="BL20">
        <v>90</v>
      </c>
      <c r="BQ20">
        <v>14</v>
      </c>
      <c r="BR20">
        <v>1</v>
      </c>
      <c r="BS20">
        <v>4</v>
      </c>
      <c r="BV20">
        <v>8</v>
      </c>
      <c r="BW20">
        <v>321</v>
      </c>
      <c r="BX20">
        <v>64</v>
      </c>
      <c r="BY20">
        <v>8</v>
      </c>
      <c r="BZ20">
        <v>35</v>
      </c>
      <c r="CD20">
        <v>133</v>
      </c>
    </row>
    <row r="21" spans="1:34" ht="12.75">
      <c r="A21" s="1" t="s">
        <v>247</v>
      </c>
      <c r="B21" s="53"/>
      <c r="C21" s="37"/>
      <c r="D21" s="106"/>
      <c r="E21" s="111">
        <v>0.01</v>
      </c>
      <c r="F21" s="106"/>
      <c r="G21" s="84">
        <f t="shared" si="2"/>
        <v>0.0022222222222222222</v>
      </c>
      <c r="H21" s="25"/>
      <c r="J21" s="26"/>
      <c r="K21" s="26"/>
      <c r="L21" s="23"/>
      <c r="M21" s="23"/>
      <c r="N21" s="26"/>
      <c r="O21" s="26">
        <v>0.02</v>
      </c>
      <c r="P21" s="26"/>
      <c r="Q21" s="118">
        <f t="shared" si="3"/>
        <v>0</v>
      </c>
      <c r="R21" s="40">
        <f t="shared" si="0"/>
        <v>0</v>
      </c>
      <c r="S21" s="121">
        <f t="shared" si="1"/>
        <v>0</v>
      </c>
      <c r="T21" s="17"/>
      <c r="U21" s="17"/>
      <c r="AE21" s="27"/>
      <c r="AF21" s="27"/>
      <c r="AG21" s="27"/>
      <c r="AH21" s="27"/>
    </row>
    <row r="22" spans="1:34" ht="12.75">
      <c r="A22" s="1" t="s">
        <v>72</v>
      </c>
      <c r="B22" s="53"/>
      <c r="C22" s="37"/>
      <c r="D22" s="106"/>
      <c r="E22" s="111"/>
      <c r="F22" s="106"/>
      <c r="G22" s="84">
        <f t="shared" si="2"/>
        <v>0</v>
      </c>
      <c r="H22" s="25"/>
      <c r="J22" s="26"/>
      <c r="K22" s="26"/>
      <c r="L22" s="23"/>
      <c r="M22" s="23"/>
      <c r="N22" s="26"/>
      <c r="O22" s="26"/>
      <c r="P22" s="26"/>
      <c r="Q22" s="118">
        <f t="shared" si="3"/>
        <v>0</v>
      </c>
      <c r="R22" s="40">
        <f t="shared" si="0"/>
        <v>0</v>
      </c>
      <c r="S22" s="121">
        <f t="shared" si="1"/>
        <v>0</v>
      </c>
      <c r="T22" s="17"/>
      <c r="U22" s="17"/>
      <c r="AE22" s="27"/>
      <c r="AF22" s="27"/>
      <c r="AG22" s="27"/>
      <c r="AH22" s="27"/>
    </row>
    <row r="23" spans="1:83" ht="12.75">
      <c r="A23" s="1" t="s">
        <v>73</v>
      </c>
      <c r="B23" s="53"/>
      <c r="C23" s="37">
        <v>0.09</v>
      </c>
      <c r="D23" s="106">
        <v>0.05</v>
      </c>
      <c r="E23" s="111">
        <v>0.21</v>
      </c>
      <c r="F23" s="106">
        <v>0.43</v>
      </c>
      <c r="G23" s="84">
        <f t="shared" si="2"/>
        <v>2.5166666666666666</v>
      </c>
      <c r="H23" s="25">
        <v>1.43</v>
      </c>
      <c r="I23">
        <v>2.54</v>
      </c>
      <c r="J23" s="26">
        <v>0.79</v>
      </c>
      <c r="K23" s="27"/>
      <c r="L23" s="23">
        <v>0.9</v>
      </c>
      <c r="M23" s="23">
        <v>2.29</v>
      </c>
      <c r="N23" s="26">
        <v>1.14</v>
      </c>
      <c r="O23" s="26">
        <v>4.67</v>
      </c>
      <c r="P23" s="26">
        <v>8.89</v>
      </c>
      <c r="Q23" s="118">
        <f t="shared" si="3"/>
        <v>12.838633686690224</v>
      </c>
      <c r="R23" s="40">
        <f t="shared" si="0"/>
        <v>872</v>
      </c>
      <c r="S23" s="121">
        <f t="shared" si="1"/>
        <v>14</v>
      </c>
      <c r="T23" s="17"/>
      <c r="U23" s="17"/>
      <c r="Z23">
        <v>13</v>
      </c>
      <c r="AA23">
        <v>28</v>
      </c>
      <c r="AE23" s="27"/>
      <c r="AF23" s="27"/>
      <c r="AG23" s="27"/>
      <c r="AH23" s="27"/>
      <c r="AQ23">
        <v>80</v>
      </c>
      <c r="AR23">
        <v>5</v>
      </c>
      <c r="BC23">
        <v>136</v>
      </c>
      <c r="BE23">
        <v>12</v>
      </c>
      <c r="BF23">
        <v>408</v>
      </c>
      <c r="BG23">
        <v>66</v>
      </c>
      <c r="BH23">
        <v>37</v>
      </c>
      <c r="BJ23">
        <v>1</v>
      </c>
      <c r="BX23">
        <v>6</v>
      </c>
      <c r="BY23">
        <v>1</v>
      </c>
      <c r="CD23">
        <v>48</v>
      </c>
      <c r="CE23">
        <v>31</v>
      </c>
    </row>
    <row r="24" spans="1:58" ht="12.75">
      <c r="A24" s="1" t="s">
        <v>74</v>
      </c>
      <c r="B24" s="53"/>
      <c r="C24" s="37">
        <v>0.02</v>
      </c>
      <c r="D24" s="106"/>
      <c r="E24" s="111"/>
      <c r="F24" s="106">
        <v>0.01</v>
      </c>
      <c r="G24" s="84">
        <f t="shared" si="2"/>
        <v>0.02444444444444445</v>
      </c>
      <c r="H24" s="39"/>
      <c r="I24">
        <v>0.07</v>
      </c>
      <c r="J24" s="26">
        <v>0.08</v>
      </c>
      <c r="K24" s="27"/>
      <c r="L24" s="23">
        <v>0.02</v>
      </c>
      <c r="M24" s="47"/>
      <c r="N24" s="27"/>
      <c r="O24" s="26"/>
      <c r="P24" s="26">
        <v>0.05</v>
      </c>
      <c r="Q24" s="118">
        <f t="shared" si="3"/>
        <v>0.014723203769140167</v>
      </c>
      <c r="R24" s="40">
        <f t="shared" si="0"/>
        <v>1</v>
      </c>
      <c r="S24" s="121">
        <f t="shared" si="1"/>
        <v>1</v>
      </c>
      <c r="T24" s="17"/>
      <c r="U24" s="17"/>
      <c r="AE24" s="27"/>
      <c r="AF24" s="27"/>
      <c r="AG24" s="27"/>
      <c r="AH24" s="27"/>
      <c r="BF24">
        <v>1</v>
      </c>
    </row>
    <row r="25" spans="1:44" ht="12.75">
      <c r="A25" s="1" t="s">
        <v>75</v>
      </c>
      <c r="B25" s="53"/>
      <c r="C25" s="37">
        <v>0.06</v>
      </c>
      <c r="D25" s="106">
        <v>0.02</v>
      </c>
      <c r="E25" s="111">
        <v>0.11</v>
      </c>
      <c r="F25" s="106">
        <v>0.09</v>
      </c>
      <c r="G25" s="84">
        <f t="shared" si="2"/>
        <v>0.03603085970165359</v>
      </c>
      <c r="H25" s="25">
        <v>0.11</v>
      </c>
      <c r="I25">
        <v>0.05</v>
      </c>
      <c r="J25" s="26">
        <v>0.12</v>
      </c>
      <c r="K25" s="27"/>
      <c r="L25" s="47"/>
      <c r="M25" s="23">
        <v>0.02</v>
      </c>
      <c r="N25" s="26">
        <v>0.02427773731488225</v>
      </c>
      <c r="O25" s="26"/>
      <c r="P25" s="26"/>
      <c r="Q25" s="118">
        <f t="shared" si="3"/>
        <v>0.014723203769140167</v>
      </c>
      <c r="R25" s="40">
        <f t="shared" si="0"/>
        <v>1</v>
      </c>
      <c r="S25" s="121">
        <f t="shared" si="1"/>
        <v>1</v>
      </c>
      <c r="T25" s="17"/>
      <c r="U25" s="17"/>
      <c r="AE25" s="27"/>
      <c r="AF25" s="27"/>
      <c r="AG25" s="27"/>
      <c r="AH25" s="27"/>
      <c r="AR25">
        <v>1</v>
      </c>
    </row>
    <row r="26" spans="1:34" ht="12.75" customHeight="1">
      <c r="A26" s="1" t="s">
        <v>76</v>
      </c>
      <c r="B26" s="53"/>
      <c r="C26" s="37">
        <v>0.39</v>
      </c>
      <c r="D26" s="106">
        <v>0.04</v>
      </c>
      <c r="E26" s="111">
        <v>0.08</v>
      </c>
      <c r="F26" s="106">
        <v>0.08</v>
      </c>
      <c r="G26" s="84">
        <f t="shared" si="2"/>
        <v>0.042222222222222223</v>
      </c>
      <c r="H26" s="56"/>
      <c r="I26" s="56"/>
      <c r="J26" s="26">
        <v>0.26</v>
      </c>
      <c r="K26" s="27"/>
      <c r="L26" s="23">
        <v>0.02</v>
      </c>
      <c r="M26" s="23">
        <v>0.09</v>
      </c>
      <c r="N26" s="26">
        <v>0.01</v>
      </c>
      <c r="O26" s="26"/>
      <c r="P26" s="26"/>
      <c r="Q26" s="118">
        <f t="shared" si="3"/>
        <v>0</v>
      </c>
      <c r="R26" s="40">
        <f t="shared" si="0"/>
        <v>0</v>
      </c>
      <c r="S26" s="121">
        <f t="shared" si="1"/>
        <v>0</v>
      </c>
      <c r="T26" s="17"/>
      <c r="U26" s="17"/>
      <c r="AE26" s="27"/>
      <c r="AF26" s="27"/>
      <c r="AG26" s="27"/>
      <c r="AH26" s="27"/>
    </row>
    <row r="27" spans="1:34" ht="12.75" customHeight="1">
      <c r="A27" s="1" t="s">
        <v>77</v>
      </c>
      <c r="B27" s="53"/>
      <c r="C27" s="37"/>
      <c r="D27" s="106"/>
      <c r="E27" s="111"/>
      <c r="F27" s="106"/>
      <c r="G27" s="84">
        <f t="shared" si="2"/>
        <v>0.0022222222222222222</v>
      </c>
      <c r="H27" s="25"/>
      <c r="J27" s="26"/>
      <c r="K27" s="26"/>
      <c r="L27" s="23"/>
      <c r="M27" s="23"/>
      <c r="N27" s="26"/>
      <c r="O27" s="26"/>
      <c r="P27" s="26">
        <v>0.02</v>
      </c>
      <c r="Q27" s="118">
        <f t="shared" si="3"/>
        <v>0</v>
      </c>
      <c r="R27" s="40">
        <f t="shared" si="0"/>
        <v>0</v>
      </c>
      <c r="S27" s="121">
        <f t="shared" si="1"/>
        <v>0</v>
      </c>
      <c r="T27" s="17"/>
      <c r="U27" s="17"/>
      <c r="AE27" s="27"/>
      <c r="AF27" s="27"/>
      <c r="AG27" s="27"/>
      <c r="AH27" s="27"/>
    </row>
    <row r="28" spans="1:57" ht="12.75">
      <c r="A28" s="1" t="s">
        <v>78</v>
      </c>
      <c r="B28" s="53"/>
      <c r="C28" s="37">
        <v>0.01</v>
      </c>
      <c r="D28" s="106">
        <v>0.13</v>
      </c>
      <c r="E28" s="111"/>
      <c r="F28" s="106"/>
      <c r="G28" s="84">
        <f t="shared" si="2"/>
        <v>0.02</v>
      </c>
      <c r="H28" s="39"/>
      <c r="J28" s="27"/>
      <c r="K28" s="27"/>
      <c r="L28" s="23">
        <v>0.04</v>
      </c>
      <c r="M28" s="47"/>
      <c r="N28" s="26">
        <v>0.01</v>
      </c>
      <c r="O28" s="26">
        <v>0.08</v>
      </c>
      <c r="P28" s="26">
        <v>0.05</v>
      </c>
      <c r="Q28" s="118">
        <f t="shared" si="3"/>
        <v>0.05889281507656067</v>
      </c>
      <c r="R28" s="40">
        <f t="shared" si="0"/>
        <v>4</v>
      </c>
      <c r="S28" s="121">
        <f t="shared" si="1"/>
        <v>2</v>
      </c>
      <c r="T28" s="17"/>
      <c r="U28" s="17"/>
      <c r="AE28" s="27"/>
      <c r="AF28" s="27"/>
      <c r="AG28" s="27"/>
      <c r="AH28" s="27"/>
      <c r="AT28">
        <v>1</v>
      </c>
      <c r="BE28">
        <v>3</v>
      </c>
    </row>
    <row r="29" spans="1:34" ht="12.75">
      <c r="A29" s="1" t="s">
        <v>79</v>
      </c>
      <c r="B29" s="53"/>
      <c r="C29" s="37">
        <v>0.07</v>
      </c>
      <c r="D29" s="106"/>
      <c r="E29" s="111">
        <v>0.01</v>
      </c>
      <c r="F29" s="106"/>
      <c r="G29" s="84">
        <f t="shared" si="2"/>
        <v>0.02333333333333333</v>
      </c>
      <c r="H29" s="39"/>
      <c r="I29">
        <v>0.02</v>
      </c>
      <c r="J29" s="26">
        <v>0.08</v>
      </c>
      <c r="K29" s="27"/>
      <c r="L29" s="23">
        <v>0.07</v>
      </c>
      <c r="M29" s="23">
        <v>0.02</v>
      </c>
      <c r="N29" s="26">
        <v>0.02</v>
      </c>
      <c r="O29" s="26"/>
      <c r="P29" s="26"/>
      <c r="Q29" s="118">
        <f t="shared" si="3"/>
        <v>0</v>
      </c>
      <c r="R29" s="40">
        <f t="shared" si="0"/>
        <v>0</v>
      </c>
      <c r="S29" s="121">
        <f t="shared" si="1"/>
        <v>0</v>
      </c>
      <c r="T29" s="17"/>
      <c r="U29" s="17"/>
      <c r="AE29" s="27"/>
      <c r="AF29" s="27"/>
      <c r="AG29" s="27"/>
      <c r="AH29" s="27"/>
    </row>
    <row r="30" spans="1:82" ht="12.75">
      <c r="A30" s="1" t="s">
        <v>80</v>
      </c>
      <c r="B30" s="53"/>
      <c r="C30" s="37">
        <v>0.15</v>
      </c>
      <c r="D30" s="106">
        <v>0.39</v>
      </c>
      <c r="E30" s="111">
        <v>0.22</v>
      </c>
      <c r="F30" s="106">
        <v>1.18</v>
      </c>
      <c r="G30" s="84">
        <f t="shared" si="2"/>
        <v>2.5522222222222224</v>
      </c>
      <c r="H30" s="25">
        <v>0.96</v>
      </c>
      <c r="I30">
        <v>2.27</v>
      </c>
      <c r="J30" s="26">
        <v>0.97</v>
      </c>
      <c r="K30" s="26">
        <v>0.18</v>
      </c>
      <c r="L30" s="23">
        <v>1.28</v>
      </c>
      <c r="M30" s="23">
        <v>4.57</v>
      </c>
      <c r="N30" s="26">
        <v>3.99</v>
      </c>
      <c r="O30" s="26">
        <v>4.61</v>
      </c>
      <c r="P30" s="26">
        <v>4.14</v>
      </c>
      <c r="Q30" s="118">
        <f t="shared" si="3"/>
        <v>6.286808009422851</v>
      </c>
      <c r="R30" s="40">
        <f t="shared" si="0"/>
        <v>427</v>
      </c>
      <c r="S30" s="121">
        <f t="shared" si="1"/>
        <v>24</v>
      </c>
      <c r="T30" s="17"/>
      <c r="U30" s="17"/>
      <c r="W30">
        <v>7</v>
      </c>
      <c r="Z30">
        <v>14</v>
      </c>
      <c r="AA30">
        <v>4</v>
      </c>
      <c r="AE30" s="27"/>
      <c r="AF30" s="27"/>
      <c r="AG30" s="27"/>
      <c r="AH30" s="27"/>
      <c r="AM30">
        <v>4</v>
      </c>
      <c r="AQ30">
        <v>90</v>
      </c>
      <c r="AR30">
        <v>29</v>
      </c>
      <c r="AS30">
        <v>3</v>
      </c>
      <c r="AT30">
        <v>8</v>
      </c>
      <c r="BA30">
        <v>4</v>
      </c>
      <c r="BC30">
        <v>34</v>
      </c>
      <c r="BD30">
        <v>5</v>
      </c>
      <c r="BE30">
        <v>21</v>
      </c>
      <c r="BF30">
        <v>35</v>
      </c>
      <c r="BG30">
        <v>11</v>
      </c>
      <c r="BH30">
        <v>66</v>
      </c>
      <c r="BI30">
        <v>5</v>
      </c>
      <c r="BJ30">
        <v>2</v>
      </c>
      <c r="BQ30">
        <v>30</v>
      </c>
      <c r="BV30">
        <v>3</v>
      </c>
      <c r="BW30">
        <v>5</v>
      </c>
      <c r="BX30">
        <v>14</v>
      </c>
      <c r="BY30">
        <v>16</v>
      </c>
      <c r="CC30">
        <v>1</v>
      </c>
      <c r="CD30">
        <v>16</v>
      </c>
    </row>
    <row r="31" spans="1:43" ht="12.75">
      <c r="A31" s="1" t="s">
        <v>81</v>
      </c>
      <c r="B31" s="53"/>
      <c r="C31" s="37"/>
      <c r="D31" s="106">
        <v>0.03</v>
      </c>
      <c r="E31" s="111"/>
      <c r="F31" s="106"/>
      <c r="G31" s="84">
        <f t="shared" si="2"/>
        <v>0.07333333333333333</v>
      </c>
      <c r="H31" s="39"/>
      <c r="I31">
        <v>0.05</v>
      </c>
      <c r="J31" s="26">
        <v>0.1</v>
      </c>
      <c r="K31" s="27"/>
      <c r="L31" s="47"/>
      <c r="M31" s="47"/>
      <c r="N31" s="26">
        <v>0.09</v>
      </c>
      <c r="O31" s="26">
        <v>0.11</v>
      </c>
      <c r="P31" s="26">
        <v>0.31</v>
      </c>
      <c r="Q31" s="118">
        <f t="shared" si="3"/>
        <v>0.014723203769140167</v>
      </c>
      <c r="R31" s="40">
        <f t="shared" si="0"/>
        <v>1</v>
      </c>
      <c r="S31" s="121">
        <f t="shared" si="1"/>
        <v>1</v>
      </c>
      <c r="T31" s="17"/>
      <c r="U31" s="17"/>
      <c r="AE31" s="27"/>
      <c r="AF31" s="27"/>
      <c r="AG31" s="27"/>
      <c r="AH31" s="27"/>
      <c r="AQ31">
        <v>1</v>
      </c>
    </row>
    <row r="32" spans="1:43" ht="12.75">
      <c r="A32" s="1" t="s">
        <v>82</v>
      </c>
      <c r="B32" s="53"/>
      <c r="C32" s="37"/>
      <c r="D32" s="106">
        <v>0.02</v>
      </c>
      <c r="E32" s="111">
        <v>0.16</v>
      </c>
      <c r="F32" s="107">
        <v>0.1</v>
      </c>
      <c r="G32" s="84">
        <f t="shared" si="2"/>
        <v>0.007777777777777778</v>
      </c>
      <c r="H32" s="56"/>
      <c r="I32">
        <v>0.02</v>
      </c>
      <c r="J32" s="26">
        <v>0.02</v>
      </c>
      <c r="K32" s="27"/>
      <c r="L32" s="47"/>
      <c r="M32" s="47"/>
      <c r="N32" s="26">
        <v>0.01</v>
      </c>
      <c r="O32" s="26">
        <v>0.02</v>
      </c>
      <c r="P32" s="26"/>
      <c r="Q32" s="118">
        <f t="shared" si="3"/>
        <v>0.029446407538280334</v>
      </c>
      <c r="R32" s="40">
        <f t="shared" si="0"/>
        <v>2</v>
      </c>
      <c r="S32" s="121">
        <f t="shared" si="1"/>
        <v>2</v>
      </c>
      <c r="T32" s="17"/>
      <c r="U32" s="17"/>
      <c r="AE32" s="27"/>
      <c r="AF32" s="27"/>
      <c r="AG32" s="27"/>
      <c r="AH32" s="27"/>
      <c r="AO32">
        <v>1</v>
      </c>
      <c r="AQ32">
        <v>1</v>
      </c>
    </row>
    <row r="33" spans="1:84" ht="12.75">
      <c r="A33" s="1" t="s">
        <v>83</v>
      </c>
      <c r="B33" s="53">
        <v>1.93</v>
      </c>
      <c r="C33" s="37">
        <v>0.56</v>
      </c>
      <c r="D33" s="106">
        <v>3.11</v>
      </c>
      <c r="E33" s="111">
        <v>7.42</v>
      </c>
      <c r="F33" s="106">
        <v>13.01</v>
      </c>
      <c r="G33" s="84">
        <f t="shared" si="2"/>
        <v>11.273333333333333</v>
      </c>
      <c r="H33" s="24">
        <v>7.8</v>
      </c>
      <c r="I33" s="26">
        <v>27.8</v>
      </c>
      <c r="J33" s="26">
        <v>8</v>
      </c>
      <c r="K33" s="26">
        <v>0.48</v>
      </c>
      <c r="L33" s="23">
        <v>4.22</v>
      </c>
      <c r="M33" s="23">
        <v>8.5</v>
      </c>
      <c r="N33" s="29">
        <v>12.97</v>
      </c>
      <c r="O33" s="29">
        <v>14.38</v>
      </c>
      <c r="P33" s="29">
        <v>17.31</v>
      </c>
      <c r="Q33" s="118">
        <f t="shared" si="3"/>
        <v>26.015901060070675</v>
      </c>
      <c r="R33" s="40">
        <f t="shared" si="0"/>
        <v>1767</v>
      </c>
      <c r="S33" s="121">
        <f t="shared" si="1"/>
        <v>26</v>
      </c>
      <c r="T33" s="17"/>
      <c r="U33" s="17"/>
      <c r="V33">
        <v>58</v>
      </c>
      <c r="W33" s="80"/>
      <c r="X33" s="80"/>
      <c r="Z33">
        <v>400</v>
      </c>
      <c r="AA33">
        <v>100</v>
      </c>
      <c r="AE33" s="27"/>
      <c r="AF33" s="27"/>
      <c r="AG33" s="27"/>
      <c r="AH33" s="27"/>
      <c r="AM33">
        <v>26</v>
      </c>
      <c r="AO33">
        <v>12</v>
      </c>
      <c r="AQ33">
        <v>66</v>
      </c>
      <c r="AR33">
        <v>25</v>
      </c>
      <c r="AS33">
        <v>3</v>
      </c>
      <c r="AT33">
        <v>38</v>
      </c>
      <c r="BA33">
        <v>40</v>
      </c>
      <c r="BC33">
        <v>36</v>
      </c>
      <c r="BD33">
        <v>9</v>
      </c>
      <c r="BE33">
        <v>66</v>
      </c>
      <c r="BF33">
        <v>51</v>
      </c>
      <c r="BG33">
        <v>12</v>
      </c>
      <c r="BH33">
        <v>63</v>
      </c>
      <c r="BI33">
        <v>30</v>
      </c>
      <c r="BJ33">
        <v>42</v>
      </c>
      <c r="BQ33">
        <v>450</v>
      </c>
      <c r="BV33">
        <v>12</v>
      </c>
      <c r="BX33">
        <v>29</v>
      </c>
      <c r="BY33">
        <v>44</v>
      </c>
      <c r="BZ33">
        <v>8</v>
      </c>
      <c r="CD33">
        <v>113</v>
      </c>
      <c r="CE33">
        <v>21</v>
      </c>
      <c r="CF33">
        <v>13</v>
      </c>
    </row>
    <row r="34" spans="1:84" ht="12.75">
      <c r="A34" s="1" t="s">
        <v>84</v>
      </c>
      <c r="B34" s="53"/>
      <c r="C34" s="37">
        <v>0.01</v>
      </c>
      <c r="D34" s="106"/>
      <c r="E34" s="111"/>
      <c r="F34" s="106">
        <v>0.15</v>
      </c>
      <c r="G34" s="84">
        <f t="shared" si="2"/>
        <v>0.47111111111111104</v>
      </c>
      <c r="H34" s="25">
        <v>0.09</v>
      </c>
      <c r="I34">
        <v>0.43</v>
      </c>
      <c r="J34" s="26">
        <v>0.26</v>
      </c>
      <c r="K34" s="26">
        <v>0.42</v>
      </c>
      <c r="L34" s="23">
        <v>0.44</v>
      </c>
      <c r="M34" s="23">
        <v>0.43</v>
      </c>
      <c r="N34" s="26">
        <v>0.53</v>
      </c>
      <c r="O34" s="26">
        <v>0.57</v>
      </c>
      <c r="P34" s="26">
        <v>1.07</v>
      </c>
      <c r="Q34" s="118">
        <f t="shared" si="3"/>
        <v>0.8244994110718493</v>
      </c>
      <c r="R34" s="40">
        <f t="shared" si="0"/>
        <v>56</v>
      </c>
      <c r="S34" s="121">
        <f t="shared" si="1"/>
        <v>19</v>
      </c>
      <c r="T34" s="17">
        <v>1</v>
      </c>
      <c r="U34" s="17"/>
      <c r="Z34">
        <v>10</v>
      </c>
      <c r="AA34">
        <v>3</v>
      </c>
      <c r="AC34">
        <v>1</v>
      </c>
      <c r="AE34" s="27"/>
      <c r="AF34" s="27"/>
      <c r="AG34" s="27"/>
      <c r="AH34" s="27"/>
      <c r="AI34">
        <v>12</v>
      </c>
      <c r="AQ34">
        <v>6</v>
      </c>
      <c r="BA34">
        <v>1</v>
      </c>
      <c r="BC34">
        <v>1</v>
      </c>
      <c r="BD34">
        <v>2</v>
      </c>
      <c r="BE34">
        <v>1</v>
      </c>
      <c r="BF34">
        <v>1</v>
      </c>
      <c r="BI34">
        <v>1</v>
      </c>
      <c r="BQ34">
        <v>2</v>
      </c>
      <c r="BX34">
        <v>1</v>
      </c>
      <c r="BY34">
        <v>2</v>
      </c>
      <c r="BZ34">
        <v>1</v>
      </c>
      <c r="CC34">
        <v>2</v>
      </c>
      <c r="CD34">
        <v>7</v>
      </c>
      <c r="CF34">
        <v>1</v>
      </c>
    </row>
    <row r="35" spans="1:82" ht="12.75">
      <c r="A35" s="1" t="s">
        <v>85</v>
      </c>
      <c r="B35" s="53">
        <v>0.09</v>
      </c>
      <c r="C35" s="37">
        <v>0.11</v>
      </c>
      <c r="D35" s="106">
        <v>0.17</v>
      </c>
      <c r="E35" s="111">
        <v>0.18</v>
      </c>
      <c r="F35" s="106">
        <v>0.12</v>
      </c>
      <c r="G35" s="84">
        <f t="shared" si="2"/>
        <v>0.14333333333333337</v>
      </c>
      <c r="H35" s="25">
        <v>0.13</v>
      </c>
      <c r="I35">
        <v>0.07</v>
      </c>
      <c r="J35" s="26">
        <v>0.16</v>
      </c>
      <c r="K35" s="26">
        <v>0.24</v>
      </c>
      <c r="L35" s="23">
        <v>0.15</v>
      </c>
      <c r="M35" s="23">
        <v>0.12</v>
      </c>
      <c r="N35" s="26">
        <v>0.22</v>
      </c>
      <c r="O35" s="26">
        <v>0.13</v>
      </c>
      <c r="P35" s="26">
        <v>0.07</v>
      </c>
      <c r="Q35" s="118">
        <f t="shared" si="3"/>
        <v>0.11778563015312134</v>
      </c>
      <c r="R35" s="40">
        <f t="shared" si="0"/>
        <v>8</v>
      </c>
      <c r="S35" s="121">
        <f t="shared" si="1"/>
        <v>8</v>
      </c>
      <c r="T35" s="17"/>
      <c r="U35" s="17"/>
      <c r="Z35">
        <v>1</v>
      </c>
      <c r="AE35" s="27"/>
      <c r="AF35" s="27"/>
      <c r="AG35" s="27"/>
      <c r="AH35" s="27">
        <v>1</v>
      </c>
      <c r="AJ35">
        <v>1</v>
      </c>
      <c r="AO35">
        <v>1</v>
      </c>
      <c r="BA35">
        <v>1</v>
      </c>
      <c r="BR35">
        <v>1</v>
      </c>
      <c r="BW35">
        <v>1</v>
      </c>
      <c r="CD35">
        <v>1</v>
      </c>
    </row>
    <row r="36" spans="1:84" ht="12.75">
      <c r="A36" s="1" t="s">
        <v>86</v>
      </c>
      <c r="B36" s="53">
        <v>0.17</v>
      </c>
      <c r="C36" s="37">
        <v>0.24</v>
      </c>
      <c r="D36" s="106">
        <v>0.21</v>
      </c>
      <c r="E36" s="111">
        <v>0.24</v>
      </c>
      <c r="F36" s="107">
        <v>0.2</v>
      </c>
      <c r="G36" s="84">
        <f t="shared" si="2"/>
        <v>0.23444444444444443</v>
      </c>
      <c r="H36" s="25">
        <v>0.28</v>
      </c>
      <c r="I36">
        <v>0.31</v>
      </c>
      <c r="J36" s="26">
        <v>0.32</v>
      </c>
      <c r="K36" s="26">
        <v>0.18</v>
      </c>
      <c r="L36" s="23">
        <v>0.18</v>
      </c>
      <c r="M36" s="23">
        <v>0.29</v>
      </c>
      <c r="N36" s="26">
        <v>0.25</v>
      </c>
      <c r="O36" s="26">
        <v>0.17</v>
      </c>
      <c r="P36" s="26">
        <v>0.13</v>
      </c>
      <c r="Q36" s="118">
        <f t="shared" si="3"/>
        <v>0.19140164899882217</v>
      </c>
      <c r="R36" s="40">
        <f t="shared" si="0"/>
        <v>13</v>
      </c>
      <c r="S36" s="121">
        <f t="shared" si="1"/>
        <v>13</v>
      </c>
      <c r="T36" s="17"/>
      <c r="U36" s="17"/>
      <c r="X36">
        <v>1</v>
      </c>
      <c r="AA36">
        <v>1</v>
      </c>
      <c r="AE36" s="27"/>
      <c r="AF36" s="27"/>
      <c r="AG36" s="27">
        <v>1</v>
      </c>
      <c r="AH36" s="27"/>
      <c r="BG36">
        <v>1</v>
      </c>
      <c r="BI36">
        <v>1</v>
      </c>
      <c r="BN36">
        <v>1</v>
      </c>
      <c r="BO36">
        <v>1</v>
      </c>
      <c r="BQ36">
        <v>1</v>
      </c>
      <c r="BV36">
        <v>1</v>
      </c>
      <c r="BW36">
        <v>1</v>
      </c>
      <c r="BZ36">
        <v>1</v>
      </c>
      <c r="CD36">
        <v>1</v>
      </c>
      <c r="CF36">
        <v>1</v>
      </c>
    </row>
    <row r="37" spans="1:82" ht="12.75">
      <c r="A37" s="1" t="s">
        <v>87</v>
      </c>
      <c r="B37" s="53"/>
      <c r="C37" s="37">
        <v>0.01</v>
      </c>
      <c r="D37" s="106"/>
      <c r="E37" s="111">
        <v>0.01</v>
      </c>
      <c r="F37" s="106"/>
      <c r="G37" s="84">
        <f t="shared" si="2"/>
        <v>0.035555555555555556</v>
      </c>
      <c r="H37" s="25">
        <v>0.02</v>
      </c>
      <c r="J37" s="26">
        <v>0.06</v>
      </c>
      <c r="K37" s="26">
        <v>0.08</v>
      </c>
      <c r="L37" s="23">
        <v>0.02</v>
      </c>
      <c r="M37" s="47"/>
      <c r="N37" s="26">
        <v>0.09</v>
      </c>
      <c r="O37" s="26">
        <v>0.05</v>
      </c>
      <c r="P37" s="26"/>
      <c r="Q37" s="118">
        <f t="shared" si="3"/>
        <v>0.11778563015312134</v>
      </c>
      <c r="R37" s="40">
        <f t="shared" si="0"/>
        <v>8</v>
      </c>
      <c r="S37" s="121">
        <f t="shared" si="1"/>
        <v>6</v>
      </c>
      <c r="T37" s="17">
        <v>3</v>
      </c>
      <c r="U37" s="17"/>
      <c r="Y37" s="27"/>
      <c r="Z37" s="27"/>
      <c r="AC37">
        <v>1</v>
      </c>
      <c r="AE37" s="27"/>
      <c r="AF37" s="27"/>
      <c r="AG37" s="27"/>
      <c r="AH37" s="27">
        <v>1</v>
      </c>
      <c r="AI37">
        <v>1</v>
      </c>
      <c r="BP37">
        <v>1</v>
      </c>
      <c r="CD37">
        <v>1</v>
      </c>
    </row>
    <row r="38" spans="1:50" ht="12.75">
      <c r="A38" s="1" t="s">
        <v>88</v>
      </c>
      <c r="B38" s="53">
        <v>0.01</v>
      </c>
      <c r="C38" s="37"/>
      <c r="D38" s="106"/>
      <c r="E38" s="111">
        <v>0.01</v>
      </c>
      <c r="F38" s="106"/>
      <c r="G38" s="84">
        <f t="shared" si="2"/>
        <v>0.004919748590542472</v>
      </c>
      <c r="H38" s="39"/>
      <c r="J38" s="26">
        <v>0.02</v>
      </c>
      <c r="K38" s="27"/>
      <c r="L38" s="47"/>
      <c r="M38" s="47"/>
      <c r="N38" s="26">
        <v>0.02427773731488225</v>
      </c>
      <c r="O38" s="26"/>
      <c r="P38" s="26"/>
      <c r="Q38" s="118">
        <f t="shared" si="3"/>
        <v>0.07361601884570083</v>
      </c>
      <c r="R38" s="40">
        <f t="shared" si="0"/>
        <v>5</v>
      </c>
      <c r="S38" s="121">
        <f t="shared" si="1"/>
        <v>4</v>
      </c>
      <c r="T38" s="17">
        <v>2</v>
      </c>
      <c r="U38" s="17"/>
      <c r="AE38" s="27"/>
      <c r="AF38" s="27"/>
      <c r="AG38" s="27"/>
      <c r="AH38" s="27">
        <v>1</v>
      </c>
      <c r="AV38">
        <v>1</v>
      </c>
      <c r="AX38">
        <v>1</v>
      </c>
    </row>
    <row r="39" spans="1:43" ht="12.75">
      <c r="A39" s="1" t="s">
        <v>89</v>
      </c>
      <c r="B39" s="53"/>
      <c r="C39" s="37"/>
      <c r="D39" s="106">
        <v>0.01</v>
      </c>
      <c r="E39" s="111">
        <v>0.01</v>
      </c>
      <c r="F39" s="106">
        <v>0.02</v>
      </c>
      <c r="G39" s="84">
        <f t="shared" si="2"/>
        <v>0.02222222222222222</v>
      </c>
      <c r="H39" s="25">
        <v>0.04</v>
      </c>
      <c r="I39" s="39"/>
      <c r="J39" s="27"/>
      <c r="K39" s="26">
        <v>0.1</v>
      </c>
      <c r="L39" s="23">
        <v>0.02</v>
      </c>
      <c r="M39" s="47"/>
      <c r="N39" s="26">
        <v>0.02</v>
      </c>
      <c r="O39" s="26"/>
      <c r="P39" s="26">
        <v>0.02</v>
      </c>
      <c r="Q39" s="118">
        <f t="shared" si="3"/>
        <v>0.014723203769140167</v>
      </c>
      <c r="R39" s="40">
        <f t="shared" si="0"/>
        <v>1</v>
      </c>
      <c r="S39" s="121">
        <f t="shared" si="1"/>
        <v>1</v>
      </c>
      <c r="T39" s="17"/>
      <c r="U39" s="17"/>
      <c r="AE39" s="27"/>
      <c r="AF39" s="27"/>
      <c r="AG39" s="27"/>
      <c r="AH39" s="27"/>
      <c r="AQ39">
        <v>1</v>
      </c>
    </row>
    <row r="40" spans="1:34" ht="12.75">
      <c r="A40" s="1" t="s">
        <v>369</v>
      </c>
      <c r="B40" s="53"/>
      <c r="C40" s="37"/>
      <c r="D40" s="106"/>
      <c r="E40" s="111"/>
      <c r="F40" s="106"/>
      <c r="G40" s="84">
        <f t="shared" si="2"/>
        <v>0</v>
      </c>
      <c r="H40" s="25"/>
      <c r="I40" s="39"/>
      <c r="J40" s="27"/>
      <c r="K40" s="26"/>
      <c r="L40" s="23"/>
      <c r="M40" s="47"/>
      <c r="N40" s="26"/>
      <c r="O40" s="26"/>
      <c r="P40" s="26"/>
      <c r="Q40" s="118">
        <f t="shared" si="3"/>
        <v>0.014723203769140167</v>
      </c>
      <c r="R40" s="40">
        <f t="shared" si="0"/>
        <v>1</v>
      </c>
      <c r="S40" s="121">
        <f t="shared" si="1"/>
        <v>1</v>
      </c>
      <c r="T40" s="17"/>
      <c r="U40" s="17">
        <v>1</v>
      </c>
      <c r="AE40" s="27"/>
      <c r="AF40" s="27"/>
      <c r="AG40" s="27"/>
      <c r="AH40" s="27"/>
    </row>
    <row r="41" spans="1:34" ht="12.75">
      <c r="A41" s="1" t="s">
        <v>90</v>
      </c>
      <c r="B41" s="53">
        <v>0.04</v>
      </c>
      <c r="C41" s="37">
        <v>0.03</v>
      </c>
      <c r="D41" s="106">
        <v>0.01</v>
      </c>
      <c r="E41" s="111"/>
      <c r="F41" s="106"/>
      <c r="G41" s="84">
        <f t="shared" si="2"/>
        <v>0.003333333333333333</v>
      </c>
      <c r="H41" s="39"/>
      <c r="I41" s="39"/>
      <c r="J41" s="26">
        <v>0.02</v>
      </c>
      <c r="K41" s="27"/>
      <c r="L41" s="47"/>
      <c r="M41" s="47"/>
      <c r="N41" s="26">
        <v>0.01</v>
      </c>
      <c r="O41" s="26"/>
      <c r="P41" s="26"/>
      <c r="Q41" s="118">
        <f t="shared" si="3"/>
        <v>0.05889281507656067</v>
      </c>
      <c r="R41" s="40">
        <f t="shared" si="0"/>
        <v>4</v>
      </c>
      <c r="S41" s="121">
        <f t="shared" si="1"/>
        <v>2</v>
      </c>
      <c r="T41" s="17">
        <v>3</v>
      </c>
      <c r="U41" s="17"/>
      <c r="AE41" s="27"/>
      <c r="AF41" s="27"/>
      <c r="AG41" s="27"/>
      <c r="AH41" s="27">
        <v>1</v>
      </c>
    </row>
    <row r="42" spans="1:34" ht="12.75">
      <c r="A42" s="1" t="s">
        <v>91</v>
      </c>
      <c r="B42" s="53">
        <v>0.03</v>
      </c>
      <c r="C42" s="37">
        <v>0.03</v>
      </c>
      <c r="D42" s="106">
        <v>0.01</v>
      </c>
      <c r="E42" s="111">
        <v>0.03</v>
      </c>
      <c r="F42" s="106"/>
      <c r="G42" s="84">
        <f t="shared" si="2"/>
        <v>0.014444444444444446</v>
      </c>
      <c r="H42" s="25">
        <v>0.04</v>
      </c>
      <c r="I42" s="39"/>
      <c r="J42" s="27"/>
      <c r="K42" s="26">
        <v>0.02</v>
      </c>
      <c r="L42" s="23">
        <v>0.02</v>
      </c>
      <c r="M42" s="47"/>
      <c r="N42" s="26">
        <v>0.03</v>
      </c>
      <c r="O42" s="26">
        <v>0.02</v>
      </c>
      <c r="P42" s="26"/>
      <c r="Q42" s="118">
        <f t="shared" si="3"/>
        <v>0</v>
      </c>
      <c r="R42" s="40">
        <f t="shared" si="0"/>
        <v>0</v>
      </c>
      <c r="S42" s="121">
        <f t="shared" si="1"/>
        <v>0</v>
      </c>
      <c r="T42" s="17"/>
      <c r="U42" s="17"/>
      <c r="AE42" s="27"/>
      <c r="AF42" s="27"/>
      <c r="AG42" s="27"/>
      <c r="AH42" s="27"/>
    </row>
    <row r="43" spans="1:83" ht="12.75">
      <c r="A43" s="1" t="s">
        <v>92</v>
      </c>
      <c r="B43" s="53">
        <v>0.19</v>
      </c>
      <c r="C43" s="37">
        <v>0.85</v>
      </c>
      <c r="D43" s="106">
        <v>0.54</v>
      </c>
      <c r="E43" s="111">
        <v>0.33</v>
      </c>
      <c r="F43" s="106">
        <v>0.23</v>
      </c>
      <c r="G43" s="84">
        <f t="shared" si="2"/>
        <v>0.2822222222222222</v>
      </c>
      <c r="H43" s="25">
        <v>0.11</v>
      </c>
      <c r="I43">
        <v>0.6</v>
      </c>
      <c r="J43" s="26">
        <v>0.2</v>
      </c>
      <c r="K43" s="26">
        <v>0.38</v>
      </c>
      <c r="L43" s="23">
        <v>0.15</v>
      </c>
      <c r="M43" s="23">
        <v>0.19</v>
      </c>
      <c r="N43" s="26">
        <v>0.14</v>
      </c>
      <c r="O43" s="26">
        <v>0.6</v>
      </c>
      <c r="P43" s="26">
        <v>0.17</v>
      </c>
      <c r="Q43" s="118">
        <f t="shared" si="3"/>
        <v>0.3680800942285042</v>
      </c>
      <c r="R43" s="40">
        <f t="shared" si="0"/>
        <v>25</v>
      </c>
      <c r="S43" s="121">
        <f t="shared" si="1"/>
        <v>14</v>
      </c>
      <c r="T43" s="17"/>
      <c r="U43" s="17"/>
      <c r="AB43">
        <v>4</v>
      </c>
      <c r="AC43">
        <v>3</v>
      </c>
      <c r="AE43" s="27"/>
      <c r="AF43" s="27"/>
      <c r="AG43" s="27"/>
      <c r="AH43" s="27"/>
      <c r="AK43">
        <v>2</v>
      </c>
      <c r="AP43">
        <v>1</v>
      </c>
      <c r="AQ43">
        <v>1</v>
      </c>
      <c r="AT43">
        <v>1</v>
      </c>
      <c r="AU43">
        <v>2</v>
      </c>
      <c r="AV43">
        <v>1</v>
      </c>
      <c r="BB43">
        <v>1</v>
      </c>
      <c r="BC43">
        <v>2</v>
      </c>
      <c r="BH43">
        <v>2</v>
      </c>
      <c r="BI43">
        <v>2</v>
      </c>
      <c r="BN43">
        <v>1</v>
      </c>
      <c r="CE43">
        <v>2</v>
      </c>
    </row>
    <row r="44" spans="1:34" ht="12.75">
      <c r="A44" s="1" t="s">
        <v>243</v>
      </c>
      <c r="B44" s="53"/>
      <c r="C44" s="37">
        <v>0.03</v>
      </c>
      <c r="D44" s="106"/>
      <c r="E44" s="111"/>
      <c r="F44" s="106"/>
      <c r="G44" s="84">
        <f t="shared" si="2"/>
        <v>0</v>
      </c>
      <c r="H44" s="25"/>
      <c r="J44" s="26"/>
      <c r="K44" s="26"/>
      <c r="L44" s="23"/>
      <c r="M44" s="23"/>
      <c r="N44" s="26"/>
      <c r="O44" s="26"/>
      <c r="P44" s="26"/>
      <c r="Q44" s="118">
        <f t="shared" si="3"/>
        <v>0</v>
      </c>
      <c r="R44" s="40">
        <f t="shared" si="0"/>
        <v>0</v>
      </c>
      <c r="S44" s="121">
        <f t="shared" si="1"/>
        <v>0</v>
      </c>
      <c r="T44" s="17"/>
      <c r="U44" s="17"/>
      <c r="AE44" s="27"/>
      <c r="AF44" s="27"/>
      <c r="AG44" s="27"/>
      <c r="AH44" s="27"/>
    </row>
    <row r="45" spans="1:34" ht="12.75">
      <c r="A45" s="1" t="s">
        <v>93</v>
      </c>
      <c r="B45" s="53">
        <v>3.89</v>
      </c>
      <c r="C45" s="37">
        <v>7.47</v>
      </c>
      <c r="D45" s="106">
        <v>2.84</v>
      </c>
      <c r="E45" s="111">
        <v>1.94</v>
      </c>
      <c r="F45" s="106">
        <v>0.64</v>
      </c>
      <c r="G45" s="84">
        <f t="shared" si="2"/>
        <v>0.20222222222222222</v>
      </c>
      <c r="H45" s="24">
        <v>0.3</v>
      </c>
      <c r="I45">
        <v>0.27</v>
      </c>
      <c r="J45" s="26">
        <v>0.38</v>
      </c>
      <c r="K45" s="26"/>
      <c r="L45" s="23">
        <v>0.37</v>
      </c>
      <c r="M45" s="23">
        <v>0.1</v>
      </c>
      <c r="N45" s="26">
        <v>0.21</v>
      </c>
      <c r="O45" s="26">
        <v>0.19</v>
      </c>
      <c r="P45" s="26"/>
      <c r="Q45" s="118">
        <f t="shared" si="3"/>
        <v>0.029446407538280334</v>
      </c>
      <c r="R45" s="40">
        <f t="shared" si="0"/>
        <v>2</v>
      </c>
      <c r="S45" s="121">
        <f t="shared" si="1"/>
        <v>1</v>
      </c>
      <c r="T45" s="17"/>
      <c r="U45" s="17"/>
      <c r="Y45">
        <v>2</v>
      </c>
      <c r="AE45" s="27"/>
      <c r="AF45" s="27"/>
      <c r="AG45" s="27"/>
      <c r="AH45" s="27"/>
    </row>
    <row r="46" spans="1:34" ht="12.75">
      <c r="A46" s="1" t="s">
        <v>94</v>
      </c>
      <c r="B46" s="53">
        <v>0.72</v>
      </c>
      <c r="C46" s="37">
        <v>2.07</v>
      </c>
      <c r="D46" s="106">
        <v>0.49</v>
      </c>
      <c r="E46" s="111">
        <v>0.13</v>
      </c>
      <c r="F46" s="106">
        <v>0.04</v>
      </c>
      <c r="G46" s="84">
        <f t="shared" si="2"/>
        <v>0.044444444444444446</v>
      </c>
      <c r="H46" s="17"/>
      <c r="I46" s="56"/>
      <c r="J46" s="26">
        <v>0.12</v>
      </c>
      <c r="K46" s="27"/>
      <c r="L46" s="47"/>
      <c r="M46" s="23">
        <v>0.14</v>
      </c>
      <c r="N46" s="26">
        <v>0.07</v>
      </c>
      <c r="O46" s="26"/>
      <c r="P46" s="26">
        <v>0.07</v>
      </c>
      <c r="Q46" s="118">
        <f t="shared" si="3"/>
        <v>0</v>
      </c>
      <c r="R46" s="40">
        <f t="shared" si="0"/>
        <v>0</v>
      </c>
      <c r="S46" s="121">
        <f t="shared" si="1"/>
        <v>0</v>
      </c>
      <c r="T46" s="17"/>
      <c r="U46" s="17"/>
      <c r="AA46" s="27"/>
      <c r="AE46" s="27"/>
      <c r="AF46" s="27"/>
      <c r="AG46" s="27"/>
      <c r="AH46" s="27"/>
    </row>
    <row r="47" spans="1:34" ht="12.75">
      <c r="A47" s="1" t="s">
        <v>95</v>
      </c>
      <c r="B47" s="53">
        <v>0.03</v>
      </c>
      <c r="C47" s="37">
        <v>0.33</v>
      </c>
      <c r="D47" s="106">
        <v>0.05</v>
      </c>
      <c r="E47" s="111">
        <v>0.01</v>
      </c>
      <c r="F47" s="106">
        <v>0.02</v>
      </c>
      <c r="G47" s="84">
        <f t="shared" si="2"/>
        <v>0.006666666666666666</v>
      </c>
      <c r="H47" s="25">
        <v>0.02</v>
      </c>
      <c r="I47" s="57"/>
      <c r="J47" s="27"/>
      <c r="K47" s="26">
        <v>0.02</v>
      </c>
      <c r="L47" s="47"/>
      <c r="M47" s="23">
        <v>0.02</v>
      </c>
      <c r="N47" s="27"/>
      <c r="O47" s="26"/>
      <c r="P47" s="26"/>
      <c r="Q47" s="118">
        <f t="shared" si="3"/>
        <v>0.014723203769140167</v>
      </c>
      <c r="R47" s="40">
        <f t="shared" si="0"/>
        <v>1</v>
      </c>
      <c r="S47" s="121">
        <f t="shared" si="1"/>
        <v>1</v>
      </c>
      <c r="T47" s="17"/>
      <c r="U47" s="17"/>
      <c r="AE47" s="27"/>
      <c r="AF47" s="27"/>
      <c r="AG47" s="27"/>
      <c r="AH47" s="27">
        <v>1</v>
      </c>
    </row>
    <row r="48" spans="1:79" ht="12.75">
      <c r="A48" s="1" t="s">
        <v>96</v>
      </c>
      <c r="B48" s="53">
        <v>0.28</v>
      </c>
      <c r="C48" s="37">
        <v>1.69</v>
      </c>
      <c r="D48" s="106">
        <v>2.49</v>
      </c>
      <c r="E48" s="111">
        <v>2.98</v>
      </c>
      <c r="F48" s="106">
        <v>0.75</v>
      </c>
      <c r="G48" s="84">
        <f t="shared" si="2"/>
        <v>1.4655555555555555</v>
      </c>
      <c r="H48" s="25">
        <v>0.81</v>
      </c>
      <c r="I48" s="26">
        <v>0.72</v>
      </c>
      <c r="J48" s="26">
        <v>0.91</v>
      </c>
      <c r="K48" s="26">
        <v>1.03</v>
      </c>
      <c r="L48" s="23">
        <v>2.03</v>
      </c>
      <c r="M48" s="23">
        <v>2.61</v>
      </c>
      <c r="N48" s="26">
        <v>1.86</v>
      </c>
      <c r="O48" s="26">
        <v>1.21</v>
      </c>
      <c r="P48" s="26">
        <v>2.01</v>
      </c>
      <c r="Q48" s="118">
        <f t="shared" si="3"/>
        <v>2.134864546525324</v>
      </c>
      <c r="R48" s="40">
        <f t="shared" si="0"/>
        <v>145</v>
      </c>
      <c r="S48" s="121">
        <f t="shared" si="1"/>
        <v>18</v>
      </c>
      <c r="T48" s="17">
        <v>14</v>
      </c>
      <c r="U48" s="17"/>
      <c r="W48">
        <v>2</v>
      </c>
      <c r="AC48">
        <v>1</v>
      </c>
      <c r="AE48" s="27">
        <v>3</v>
      </c>
      <c r="AF48" s="27">
        <v>8</v>
      </c>
      <c r="AG48" s="27"/>
      <c r="AH48" s="27"/>
      <c r="AJ48">
        <v>8</v>
      </c>
      <c r="AX48">
        <v>6</v>
      </c>
      <c r="AY48">
        <v>1</v>
      </c>
      <c r="BA48">
        <v>14</v>
      </c>
      <c r="BB48">
        <v>21</v>
      </c>
      <c r="BC48">
        <v>1</v>
      </c>
      <c r="BK48">
        <v>44</v>
      </c>
      <c r="BL48">
        <v>3</v>
      </c>
      <c r="BM48">
        <v>6</v>
      </c>
      <c r="BR48">
        <v>8</v>
      </c>
      <c r="BS48">
        <v>3</v>
      </c>
      <c r="BW48">
        <v>1</v>
      </c>
      <c r="CA48">
        <v>1</v>
      </c>
    </row>
    <row r="49" spans="1:84" ht="12.75">
      <c r="A49" s="1" t="s">
        <v>360</v>
      </c>
      <c r="B49" s="53"/>
      <c r="C49" s="37"/>
      <c r="D49" s="106"/>
      <c r="E49" s="111"/>
      <c r="F49" s="106"/>
      <c r="G49" s="84">
        <f t="shared" si="2"/>
        <v>0</v>
      </c>
      <c r="H49" s="25"/>
      <c r="I49" s="26"/>
      <c r="J49" s="26"/>
      <c r="K49" s="26"/>
      <c r="L49" s="23"/>
      <c r="M49" s="23"/>
      <c r="N49" s="26"/>
      <c r="O49" s="26"/>
      <c r="P49" s="26"/>
      <c r="Q49" s="118">
        <f>R49*10/$Q$4</f>
        <v>0.014723203769140167</v>
      </c>
      <c r="R49" s="40">
        <f t="shared" si="0"/>
        <v>1</v>
      </c>
      <c r="S49" s="121">
        <f t="shared" si="1"/>
        <v>1</v>
      </c>
      <c r="T49" s="17"/>
      <c r="U49" s="17"/>
      <c r="AE49" s="27"/>
      <c r="AF49" s="27"/>
      <c r="AG49" s="27"/>
      <c r="AH49" s="27"/>
      <c r="CF49">
        <v>1</v>
      </c>
    </row>
    <row r="50" spans="1:82" ht="12.75">
      <c r="A50" s="1" t="s">
        <v>97</v>
      </c>
      <c r="B50" s="53"/>
      <c r="C50" s="37"/>
      <c r="D50" s="107">
        <v>3.2</v>
      </c>
      <c r="E50" s="111">
        <v>0.33</v>
      </c>
      <c r="F50" s="106">
        <v>0.48</v>
      </c>
      <c r="G50" s="84">
        <f t="shared" si="2"/>
        <v>0.4577777777777778</v>
      </c>
      <c r="H50" s="25">
        <v>1.11</v>
      </c>
      <c r="I50" s="26">
        <v>0.85</v>
      </c>
      <c r="J50" s="26">
        <v>0.93</v>
      </c>
      <c r="K50" s="26">
        <v>0.22</v>
      </c>
      <c r="L50" s="23">
        <v>0.02</v>
      </c>
      <c r="M50" s="23">
        <v>0.14</v>
      </c>
      <c r="N50" s="26">
        <v>0.17</v>
      </c>
      <c r="O50" s="26">
        <v>0.38</v>
      </c>
      <c r="P50" s="26">
        <v>0.3</v>
      </c>
      <c r="Q50" s="118">
        <f t="shared" si="3"/>
        <v>2.7532391048292113</v>
      </c>
      <c r="R50" s="40">
        <f t="shared" si="0"/>
        <v>187</v>
      </c>
      <c r="S50" s="121">
        <f t="shared" si="1"/>
        <v>1</v>
      </c>
      <c r="T50" s="17"/>
      <c r="U50" s="17"/>
      <c r="AE50" s="27"/>
      <c r="AF50" s="27"/>
      <c r="AG50" s="27"/>
      <c r="AH50" s="27"/>
      <c r="CD50">
        <v>187</v>
      </c>
    </row>
    <row r="51" spans="1:75" ht="12.75">
      <c r="A51" s="1" t="s">
        <v>98</v>
      </c>
      <c r="B51" s="53"/>
      <c r="C51" s="37"/>
      <c r="D51" s="106"/>
      <c r="E51" s="111"/>
      <c r="F51" s="106"/>
      <c r="G51" s="84">
        <f t="shared" si="2"/>
        <v>0.005555555555555556</v>
      </c>
      <c r="H51" s="25"/>
      <c r="I51" s="26"/>
      <c r="J51" s="26"/>
      <c r="K51" s="26"/>
      <c r="L51" s="23"/>
      <c r="M51" s="23"/>
      <c r="N51" s="26"/>
      <c r="O51" s="26">
        <v>0.02</v>
      </c>
      <c r="P51" s="26">
        <v>0.03</v>
      </c>
      <c r="Q51" s="118">
        <f t="shared" si="3"/>
        <v>0.029446407538280334</v>
      </c>
      <c r="R51" s="40">
        <f t="shared" si="0"/>
        <v>2</v>
      </c>
      <c r="S51" s="121">
        <f t="shared" si="1"/>
        <v>1</v>
      </c>
      <c r="T51" s="17"/>
      <c r="U51" s="17"/>
      <c r="AE51" s="27"/>
      <c r="AF51" s="27"/>
      <c r="AG51" s="27"/>
      <c r="AH51" s="27"/>
      <c r="BW51">
        <v>2</v>
      </c>
    </row>
    <row r="52" spans="1:34" ht="12.75">
      <c r="A52" s="1" t="s">
        <v>99</v>
      </c>
      <c r="B52" s="53"/>
      <c r="C52" s="37"/>
      <c r="D52" s="106"/>
      <c r="E52" s="111"/>
      <c r="F52" s="106"/>
      <c r="G52" s="84">
        <f t="shared" si="2"/>
        <v>0.005555555555555556</v>
      </c>
      <c r="H52" s="39"/>
      <c r="I52" s="26">
        <v>0.05</v>
      </c>
      <c r="J52" s="27"/>
      <c r="K52" s="27"/>
      <c r="L52" s="47"/>
      <c r="M52" s="47"/>
      <c r="N52" s="27"/>
      <c r="O52" s="26"/>
      <c r="P52" s="26"/>
      <c r="Q52" s="118">
        <f t="shared" si="3"/>
        <v>0</v>
      </c>
      <c r="R52" s="40">
        <f t="shared" si="0"/>
        <v>0</v>
      </c>
      <c r="S52" s="121">
        <f t="shared" si="1"/>
        <v>0</v>
      </c>
      <c r="T52" s="17"/>
      <c r="U52" s="17"/>
      <c r="AE52" s="27"/>
      <c r="AF52" s="27"/>
      <c r="AG52" s="27"/>
      <c r="AH52" s="27"/>
    </row>
    <row r="53" spans="1:34" ht="12.75">
      <c r="A53" s="1" t="s">
        <v>100</v>
      </c>
      <c r="B53" s="53"/>
      <c r="C53" s="37"/>
      <c r="D53" s="106"/>
      <c r="E53" s="111"/>
      <c r="F53" s="106"/>
      <c r="G53" s="84">
        <f t="shared" si="2"/>
        <v>0</v>
      </c>
      <c r="H53" s="25"/>
      <c r="I53" s="26"/>
      <c r="J53" s="26"/>
      <c r="K53" s="26"/>
      <c r="L53" s="23"/>
      <c r="M53" s="23"/>
      <c r="N53" s="26"/>
      <c r="O53" s="26"/>
      <c r="P53" s="26"/>
      <c r="Q53" s="118">
        <f t="shared" si="3"/>
        <v>0</v>
      </c>
      <c r="R53" s="40">
        <f t="shared" si="0"/>
        <v>0</v>
      </c>
      <c r="S53" s="121">
        <f t="shared" si="1"/>
        <v>0</v>
      </c>
      <c r="T53" s="17"/>
      <c r="U53" s="17"/>
      <c r="AE53" s="27"/>
      <c r="AF53" s="27"/>
      <c r="AG53" s="27"/>
      <c r="AH53" s="27"/>
    </row>
    <row r="54" spans="1:35" ht="12.75">
      <c r="A54" s="1" t="s">
        <v>101</v>
      </c>
      <c r="B54" s="53"/>
      <c r="C54" s="37"/>
      <c r="D54" s="106"/>
      <c r="E54" s="111"/>
      <c r="F54" s="106"/>
      <c r="G54" s="84">
        <f t="shared" si="2"/>
        <v>0</v>
      </c>
      <c r="H54" s="25"/>
      <c r="I54" s="26"/>
      <c r="J54" s="26"/>
      <c r="K54" s="26"/>
      <c r="L54" s="23"/>
      <c r="M54" s="23"/>
      <c r="N54" s="26"/>
      <c r="O54" s="26"/>
      <c r="P54" s="26"/>
      <c r="Q54" s="118">
        <f t="shared" si="3"/>
        <v>0.014723203769140167</v>
      </c>
      <c r="R54" s="40">
        <f t="shared" si="0"/>
        <v>1</v>
      </c>
      <c r="S54" s="121">
        <f t="shared" si="1"/>
        <v>1</v>
      </c>
      <c r="T54" s="17"/>
      <c r="U54" s="17"/>
      <c r="AE54" s="27"/>
      <c r="AF54" s="27"/>
      <c r="AG54" s="27"/>
      <c r="AH54" s="27"/>
      <c r="AI54">
        <v>1</v>
      </c>
    </row>
    <row r="55" spans="1:34" ht="12.75">
      <c r="A55" s="1" t="s">
        <v>102</v>
      </c>
      <c r="B55" s="53"/>
      <c r="C55" s="37"/>
      <c r="D55" s="106"/>
      <c r="E55" s="111"/>
      <c r="F55" s="106"/>
      <c r="G55" s="84">
        <f t="shared" si="2"/>
        <v>0.031111111111111114</v>
      </c>
      <c r="H55" s="25"/>
      <c r="I55" s="27"/>
      <c r="J55" s="26">
        <v>0.28</v>
      </c>
      <c r="K55" s="27"/>
      <c r="L55" s="47"/>
      <c r="M55" s="47"/>
      <c r="N55" s="27"/>
      <c r="O55" s="26"/>
      <c r="P55" s="26"/>
      <c r="Q55" s="118">
        <f t="shared" si="3"/>
        <v>0</v>
      </c>
      <c r="R55" s="40">
        <f t="shared" si="0"/>
        <v>0</v>
      </c>
      <c r="S55" s="121">
        <f t="shared" si="1"/>
        <v>0</v>
      </c>
      <c r="T55" s="17"/>
      <c r="U55" s="17"/>
      <c r="AE55" s="27"/>
      <c r="AF55" s="27"/>
      <c r="AG55" s="27"/>
      <c r="AH55" s="27"/>
    </row>
    <row r="56" spans="1:34" ht="12.75">
      <c r="A56" s="1" t="s">
        <v>103</v>
      </c>
      <c r="B56" s="53"/>
      <c r="C56" s="37"/>
      <c r="D56" s="106"/>
      <c r="E56" s="111"/>
      <c r="F56" s="106"/>
      <c r="G56" s="84">
        <f t="shared" si="2"/>
        <v>0.0044444444444444444</v>
      </c>
      <c r="H56" s="25"/>
      <c r="I56" s="27"/>
      <c r="J56" s="26">
        <v>0.02</v>
      </c>
      <c r="K56" s="27"/>
      <c r="L56" s="47"/>
      <c r="M56" s="47"/>
      <c r="N56" s="27"/>
      <c r="O56" s="26"/>
      <c r="P56" s="26">
        <v>0.02</v>
      </c>
      <c r="Q56" s="118">
        <f t="shared" si="3"/>
        <v>0</v>
      </c>
      <c r="R56" s="40">
        <f t="shared" si="0"/>
        <v>0</v>
      </c>
      <c r="S56" s="121">
        <f t="shared" si="1"/>
        <v>0</v>
      </c>
      <c r="T56" s="17"/>
      <c r="U56" s="17"/>
      <c r="AE56" s="27"/>
      <c r="AF56" s="27"/>
      <c r="AG56" s="27"/>
      <c r="AH56" s="27"/>
    </row>
    <row r="57" spans="1:34" ht="12.75">
      <c r="A57" s="1" t="s">
        <v>345</v>
      </c>
      <c r="B57" s="53"/>
      <c r="C57" s="37"/>
      <c r="D57" s="106"/>
      <c r="E57" s="111"/>
      <c r="F57" s="106"/>
      <c r="G57" s="84">
        <f t="shared" si="2"/>
        <v>0</v>
      </c>
      <c r="H57" s="25"/>
      <c r="I57" s="27"/>
      <c r="J57" s="26"/>
      <c r="K57" s="27"/>
      <c r="L57" s="47"/>
      <c r="M57" s="47"/>
      <c r="N57" s="27"/>
      <c r="O57" s="26"/>
      <c r="P57" s="26"/>
      <c r="Q57" s="118">
        <f>R57*10/$Q$4</f>
        <v>0</v>
      </c>
      <c r="R57" s="40">
        <f t="shared" si="0"/>
        <v>0</v>
      </c>
      <c r="S57" s="121">
        <f t="shared" si="1"/>
        <v>0</v>
      </c>
      <c r="T57" s="17"/>
      <c r="U57" s="17"/>
      <c r="AE57" s="27"/>
      <c r="AF57" s="27"/>
      <c r="AG57" s="27"/>
      <c r="AH57" s="27"/>
    </row>
    <row r="58" spans="1:34" ht="12.75">
      <c r="A58" s="1" t="s">
        <v>104</v>
      </c>
      <c r="B58" s="54">
        <v>0.1</v>
      </c>
      <c r="C58" s="44">
        <v>0.02</v>
      </c>
      <c r="D58" s="106">
        <v>0.15</v>
      </c>
      <c r="E58" s="111">
        <v>0.12</v>
      </c>
      <c r="F58" s="106">
        <v>0.19</v>
      </c>
      <c r="G58" s="84">
        <f t="shared" si="2"/>
        <v>0.024444444444444446</v>
      </c>
      <c r="H58" s="25">
        <v>0.04</v>
      </c>
      <c r="I58" s="26">
        <v>0.02</v>
      </c>
      <c r="J58" s="26">
        <v>0.02</v>
      </c>
      <c r="K58" s="27"/>
      <c r="L58" s="23">
        <v>0.05</v>
      </c>
      <c r="M58" s="23">
        <v>0.07</v>
      </c>
      <c r="N58" s="27"/>
      <c r="O58" s="26">
        <v>0.02</v>
      </c>
      <c r="P58" s="26"/>
      <c r="Q58" s="118">
        <f t="shared" si="3"/>
        <v>0</v>
      </c>
      <c r="R58" s="40">
        <f t="shared" si="0"/>
        <v>0</v>
      </c>
      <c r="S58" s="121">
        <f t="shared" si="1"/>
        <v>0</v>
      </c>
      <c r="T58" s="17"/>
      <c r="U58" s="17"/>
      <c r="AE58" s="27"/>
      <c r="AF58" s="27"/>
      <c r="AG58" s="27"/>
      <c r="AH58" s="27"/>
    </row>
    <row r="59" spans="1:80" ht="12.75">
      <c r="A59" s="1" t="s">
        <v>105</v>
      </c>
      <c r="B59" s="53">
        <v>2.42</v>
      </c>
      <c r="C59" s="37">
        <v>0.48</v>
      </c>
      <c r="D59" s="106">
        <v>0.32</v>
      </c>
      <c r="E59" s="111">
        <v>2.13</v>
      </c>
      <c r="F59" s="106">
        <v>1.95</v>
      </c>
      <c r="G59" s="84">
        <f t="shared" si="2"/>
        <v>0.6611111111111111</v>
      </c>
      <c r="H59" s="25">
        <v>1.39</v>
      </c>
      <c r="I59" s="26">
        <v>0.07</v>
      </c>
      <c r="J59" s="26">
        <v>0.65</v>
      </c>
      <c r="K59" s="26">
        <v>0.24</v>
      </c>
      <c r="L59" s="23">
        <v>1.28</v>
      </c>
      <c r="M59" s="23">
        <v>0.82</v>
      </c>
      <c r="N59" s="26">
        <v>0.18</v>
      </c>
      <c r="O59" s="26">
        <v>0.58</v>
      </c>
      <c r="P59" s="26">
        <v>0.74</v>
      </c>
      <c r="Q59" s="118">
        <f t="shared" si="3"/>
        <v>0.9864546525323912</v>
      </c>
      <c r="R59" s="40">
        <f t="shared" si="0"/>
        <v>67</v>
      </c>
      <c r="S59" s="121">
        <f t="shared" si="1"/>
        <v>12</v>
      </c>
      <c r="T59" s="17"/>
      <c r="U59" s="17">
        <v>1</v>
      </c>
      <c r="AE59" s="27"/>
      <c r="AF59" s="27"/>
      <c r="AG59" s="27"/>
      <c r="AH59" s="27"/>
      <c r="AM59">
        <v>15</v>
      </c>
      <c r="AQ59">
        <v>33</v>
      </c>
      <c r="AT59">
        <v>1</v>
      </c>
      <c r="BA59">
        <v>4</v>
      </c>
      <c r="BC59">
        <v>1</v>
      </c>
      <c r="BE59">
        <v>1</v>
      </c>
      <c r="BF59">
        <v>2</v>
      </c>
      <c r="BJ59">
        <v>1</v>
      </c>
      <c r="BY59">
        <v>2</v>
      </c>
      <c r="BZ59">
        <v>3</v>
      </c>
      <c r="CB59">
        <v>3</v>
      </c>
    </row>
    <row r="60" spans="1:34" ht="12.75">
      <c r="A60" s="1" t="s">
        <v>106</v>
      </c>
      <c r="B60" s="53"/>
      <c r="C60" s="37"/>
      <c r="D60" s="106"/>
      <c r="E60" s="111"/>
      <c r="F60" s="106"/>
      <c r="G60" s="84">
        <f t="shared" si="2"/>
        <v>0.0022222222222222222</v>
      </c>
      <c r="H60" s="39"/>
      <c r="I60" s="27"/>
      <c r="J60" s="27"/>
      <c r="K60" s="27"/>
      <c r="L60" s="47"/>
      <c r="M60" s="23">
        <v>0.02</v>
      </c>
      <c r="N60" s="27"/>
      <c r="O60" s="26"/>
      <c r="P60" s="26"/>
      <c r="Q60" s="118">
        <f t="shared" si="3"/>
        <v>0</v>
      </c>
      <c r="R60" s="40">
        <f t="shared" si="0"/>
        <v>0</v>
      </c>
      <c r="S60" s="121">
        <f t="shared" si="1"/>
        <v>0</v>
      </c>
      <c r="T60" s="17"/>
      <c r="U60" s="17"/>
      <c r="AE60" s="27"/>
      <c r="AF60" s="27"/>
      <c r="AG60" s="27"/>
      <c r="AH60" s="27"/>
    </row>
    <row r="61" spans="1:85" ht="12.75">
      <c r="A61" s="1" t="s">
        <v>107</v>
      </c>
      <c r="B61" s="53">
        <v>18.31</v>
      </c>
      <c r="C61" s="37">
        <v>8.32</v>
      </c>
      <c r="D61" s="106">
        <v>2.59</v>
      </c>
      <c r="E61" s="111">
        <v>10.81</v>
      </c>
      <c r="F61" s="106">
        <v>33.27</v>
      </c>
      <c r="G61" s="84">
        <f t="shared" si="2"/>
        <v>30.098888888888894</v>
      </c>
      <c r="H61" s="25">
        <v>46.03</v>
      </c>
      <c r="I61" s="26">
        <v>25.97</v>
      </c>
      <c r="J61" s="26">
        <v>10.14</v>
      </c>
      <c r="K61" s="26">
        <v>4.74</v>
      </c>
      <c r="L61" s="23">
        <v>43.93</v>
      </c>
      <c r="M61" s="23">
        <v>43.46</v>
      </c>
      <c r="N61" s="26">
        <v>28.58</v>
      </c>
      <c r="O61" s="26">
        <v>44.36</v>
      </c>
      <c r="P61" s="26">
        <v>23.68</v>
      </c>
      <c r="Q61" s="118">
        <f t="shared" si="3"/>
        <v>38.66313309776208</v>
      </c>
      <c r="R61" s="40">
        <f t="shared" si="0"/>
        <v>2626</v>
      </c>
      <c r="S61" s="121">
        <f t="shared" si="1"/>
        <v>46</v>
      </c>
      <c r="T61" s="17"/>
      <c r="U61" s="17">
        <v>2</v>
      </c>
      <c r="V61">
        <v>15</v>
      </c>
      <c r="W61" s="80">
        <v>1</v>
      </c>
      <c r="X61" s="80">
        <v>1</v>
      </c>
      <c r="Z61" s="80">
        <v>15</v>
      </c>
      <c r="AC61">
        <v>11</v>
      </c>
      <c r="AD61">
        <v>1</v>
      </c>
      <c r="AE61" s="27">
        <v>97</v>
      </c>
      <c r="AF61" s="27"/>
      <c r="AG61" s="27"/>
      <c r="AH61" s="27"/>
      <c r="AI61" s="27">
        <v>28</v>
      </c>
      <c r="AL61">
        <v>6</v>
      </c>
      <c r="AM61">
        <v>8</v>
      </c>
      <c r="AO61">
        <v>40</v>
      </c>
      <c r="AQ61">
        <v>24</v>
      </c>
      <c r="AR61">
        <v>9</v>
      </c>
      <c r="AT61">
        <v>5</v>
      </c>
      <c r="AU61">
        <v>3</v>
      </c>
      <c r="AY61">
        <v>2</v>
      </c>
      <c r="AZ61">
        <v>20</v>
      </c>
      <c r="BA61">
        <v>25</v>
      </c>
      <c r="BD61">
        <v>2</v>
      </c>
      <c r="BE61">
        <v>2</v>
      </c>
      <c r="BF61">
        <v>3</v>
      </c>
      <c r="BG61">
        <v>1</v>
      </c>
      <c r="BJ61">
        <v>14</v>
      </c>
      <c r="BK61">
        <v>82</v>
      </c>
      <c r="BL61">
        <v>73</v>
      </c>
      <c r="BN61">
        <v>83</v>
      </c>
      <c r="BO61">
        <v>2</v>
      </c>
      <c r="BP61">
        <v>1</v>
      </c>
      <c r="BQ61">
        <v>4</v>
      </c>
      <c r="BR61">
        <v>5</v>
      </c>
      <c r="BS61">
        <v>70</v>
      </c>
      <c r="BT61">
        <v>1</v>
      </c>
      <c r="BU61">
        <v>122</v>
      </c>
      <c r="BV61">
        <v>5</v>
      </c>
      <c r="BW61">
        <v>2</v>
      </c>
      <c r="BX61">
        <v>5</v>
      </c>
      <c r="BY61">
        <v>12</v>
      </c>
      <c r="BZ61">
        <v>13</v>
      </c>
      <c r="CA61">
        <v>120</v>
      </c>
      <c r="CB61">
        <v>20</v>
      </c>
      <c r="CC61">
        <v>1133</v>
      </c>
      <c r="CD61">
        <v>390</v>
      </c>
      <c r="CE61">
        <v>91</v>
      </c>
      <c r="CF61">
        <v>55</v>
      </c>
      <c r="CG61">
        <v>2</v>
      </c>
    </row>
    <row r="62" spans="1:83" ht="12.75">
      <c r="A62" s="1" t="s">
        <v>108</v>
      </c>
      <c r="B62" s="53">
        <v>0.48</v>
      </c>
      <c r="C62" s="37">
        <v>0.15</v>
      </c>
      <c r="D62" s="106">
        <v>0.12</v>
      </c>
      <c r="E62" s="112">
        <v>0.4</v>
      </c>
      <c r="F62" s="107">
        <v>2.6</v>
      </c>
      <c r="G62" s="84">
        <f t="shared" si="2"/>
        <v>3.11</v>
      </c>
      <c r="H62" s="25">
        <v>4.04</v>
      </c>
      <c r="I62" s="26">
        <v>3.67</v>
      </c>
      <c r="J62" s="26">
        <v>2.6</v>
      </c>
      <c r="K62" s="26">
        <v>2.36</v>
      </c>
      <c r="L62" s="23">
        <v>2.78</v>
      </c>
      <c r="M62" s="23">
        <v>3.24</v>
      </c>
      <c r="N62" s="26">
        <v>2.64</v>
      </c>
      <c r="O62" s="26">
        <v>3.57</v>
      </c>
      <c r="P62" s="26">
        <v>3.09</v>
      </c>
      <c r="Q62" s="118">
        <f t="shared" si="3"/>
        <v>3.3421672555948176</v>
      </c>
      <c r="R62" s="40">
        <f t="shared" si="0"/>
        <v>227</v>
      </c>
      <c r="S62" s="121">
        <f t="shared" si="1"/>
        <v>27</v>
      </c>
      <c r="T62" s="17"/>
      <c r="U62" s="17"/>
      <c r="V62">
        <v>1</v>
      </c>
      <c r="Z62">
        <v>25</v>
      </c>
      <c r="AA62">
        <v>15</v>
      </c>
      <c r="AD62">
        <v>2</v>
      </c>
      <c r="AE62" s="27"/>
      <c r="AF62" s="27"/>
      <c r="AG62" s="27"/>
      <c r="AH62" s="27"/>
      <c r="AM62">
        <v>3</v>
      </c>
      <c r="AO62">
        <v>1</v>
      </c>
      <c r="AQ62">
        <v>8</v>
      </c>
      <c r="AR62">
        <v>1</v>
      </c>
      <c r="AT62">
        <v>7</v>
      </c>
      <c r="BA62">
        <v>10</v>
      </c>
      <c r="BC62">
        <v>4</v>
      </c>
      <c r="BD62">
        <v>1</v>
      </c>
      <c r="BE62">
        <v>6</v>
      </c>
      <c r="BF62">
        <v>5</v>
      </c>
      <c r="BG62">
        <v>2</v>
      </c>
      <c r="BH62">
        <v>12</v>
      </c>
      <c r="BI62">
        <v>3</v>
      </c>
      <c r="BJ62">
        <v>1</v>
      </c>
      <c r="BQ62">
        <v>6</v>
      </c>
      <c r="BV62">
        <v>1</v>
      </c>
      <c r="BW62">
        <v>1</v>
      </c>
      <c r="BX62">
        <v>13</v>
      </c>
      <c r="BY62">
        <v>9</v>
      </c>
      <c r="BZ62">
        <v>7</v>
      </c>
      <c r="CC62">
        <v>33</v>
      </c>
      <c r="CD62">
        <v>44</v>
      </c>
      <c r="CE62">
        <v>6</v>
      </c>
    </row>
    <row r="63" spans="1:34" ht="12.75">
      <c r="A63" s="1" t="s">
        <v>109</v>
      </c>
      <c r="B63" s="53"/>
      <c r="C63" s="37"/>
      <c r="D63" s="106"/>
      <c r="E63" s="111"/>
      <c r="F63" s="106"/>
      <c r="G63" s="84">
        <f t="shared" si="2"/>
        <v>0.0011111111111111111</v>
      </c>
      <c r="H63" s="39"/>
      <c r="I63" s="27"/>
      <c r="J63" s="27"/>
      <c r="K63" s="27"/>
      <c r="L63" s="47"/>
      <c r="M63" s="47"/>
      <c r="N63" s="26">
        <v>0.01</v>
      </c>
      <c r="O63" s="26"/>
      <c r="P63" s="26"/>
      <c r="Q63" s="118">
        <f t="shared" si="3"/>
        <v>0</v>
      </c>
      <c r="R63" s="40">
        <f t="shared" si="0"/>
        <v>0</v>
      </c>
      <c r="S63" s="121">
        <f t="shared" si="1"/>
        <v>0</v>
      </c>
      <c r="T63" s="17"/>
      <c r="U63" s="17"/>
      <c r="AE63" s="27"/>
      <c r="AF63" s="27"/>
      <c r="AG63" s="27"/>
      <c r="AH63" s="27"/>
    </row>
    <row r="64" spans="1:34" ht="12.75">
      <c r="A64" s="1" t="s">
        <v>264</v>
      </c>
      <c r="B64" s="53"/>
      <c r="C64" s="37"/>
      <c r="D64" s="106"/>
      <c r="E64" s="111"/>
      <c r="F64" s="106"/>
      <c r="G64" s="84">
        <f t="shared" si="2"/>
        <v>0</v>
      </c>
      <c r="H64" s="39"/>
      <c r="I64" s="27"/>
      <c r="J64" s="27"/>
      <c r="K64" s="27"/>
      <c r="L64" s="47"/>
      <c r="M64" s="47"/>
      <c r="N64" s="26"/>
      <c r="O64" s="26"/>
      <c r="P64" s="26"/>
      <c r="Q64" s="118">
        <f t="shared" si="3"/>
        <v>0</v>
      </c>
      <c r="R64" s="40">
        <f t="shared" si="0"/>
        <v>0</v>
      </c>
      <c r="S64" s="121">
        <f t="shared" si="1"/>
        <v>0</v>
      </c>
      <c r="T64" s="17"/>
      <c r="U64" s="17"/>
      <c r="AE64" s="27"/>
      <c r="AF64" s="27"/>
      <c r="AG64" s="27"/>
      <c r="AH64" s="27"/>
    </row>
    <row r="65" spans="1:34" ht="12.75">
      <c r="A65" s="1" t="s">
        <v>110</v>
      </c>
      <c r="B65" s="53"/>
      <c r="C65" s="37"/>
      <c r="D65" s="106">
        <v>0.14</v>
      </c>
      <c r="E65" s="111">
        <v>0.15</v>
      </c>
      <c r="F65" s="106">
        <v>0.02</v>
      </c>
      <c r="G65" s="84">
        <f t="shared" si="2"/>
        <v>0.02666666666666667</v>
      </c>
      <c r="H65" s="56"/>
      <c r="I65" s="27"/>
      <c r="J65" s="26">
        <v>0.08</v>
      </c>
      <c r="K65" s="27"/>
      <c r="L65" s="23">
        <v>0.07</v>
      </c>
      <c r="M65" s="23">
        <v>0.09</v>
      </c>
      <c r="N65" s="27"/>
      <c r="O65" s="26"/>
      <c r="P65" s="26"/>
      <c r="Q65" s="118">
        <f t="shared" si="3"/>
        <v>0</v>
      </c>
      <c r="R65" s="40">
        <f t="shared" si="0"/>
        <v>0</v>
      </c>
      <c r="S65" s="121">
        <f t="shared" si="1"/>
        <v>0</v>
      </c>
      <c r="T65" s="17"/>
      <c r="U65" s="17"/>
      <c r="AE65" s="27"/>
      <c r="AF65" s="27"/>
      <c r="AG65" s="27"/>
      <c r="AH65" s="27"/>
    </row>
    <row r="66" spans="1:82" ht="12.75">
      <c r="A66" s="1" t="s">
        <v>111</v>
      </c>
      <c r="B66" s="53">
        <v>15.51</v>
      </c>
      <c r="C66" s="37">
        <v>17.35</v>
      </c>
      <c r="D66" s="107">
        <v>14.22</v>
      </c>
      <c r="E66" s="111">
        <v>17.72</v>
      </c>
      <c r="F66" s="106">
        <v>15.77</v>
      </c>
      <c r="G66" s="84">
        <f t="shared" si="2"/>
        <v>13.353333333333333</v>
      </c>
      <c r="H66" s="24">
        <v>15.58</v>
      </c>
      <c r="I66" s="26">
        <v>15.36</v>
      </c>
      <c r="J66" s="26">
        <v>13.37</v>
      </c>
      <c r="K66" s="26">
        <v>13.55</v>
      </c>
      <c r="L66" s="23">
        <v>12.52</v>
      </c>
      <c r="M66" s="23">
        <v>13.28</v>
      </c>
      <c r="N66" s="26">
        <v>8.47</v>
      </c>
      <c r="O66" s="26">
        <v>15.26</v>
      </c>
      <c r="P66" s="26">
        <v>12.79</v>
      </c>
      <c r="Q66" s="118">
        <f t="shared" si="3"/>
        <v>13.015312131919908</v>
      </c>
      <c r="R66" s="40">
        <f t="shared" si="0"/>
        <v>884</v>
      </c>
      <c r="S66" s="121">
        <f t="shared" si="1"/>
        <v>22</v>
      </c>
      <c r="T66" s="17"/>
      <c r="U66" s="17"/>
      <c r="W66">
        <v>1</v>
      </c>
      <c r="X66">
        <v>11</v>
      </c>
      <c r="AD66">
        <v>2</v>
      </c>
      <c r="AE66" s="27">
        <v>5</v>
      </c>
      <c r="AF66" s="27"/>
      <c r="AG66" s="27"/>
      <c r="AH66" s="27"/>
      <c r="AJ66">
        <v>18</v>
      </c>
      <c r="AM66">
        <v>6</v>
      </c>
      <c r="AN66">
        <v>150</v>
      </c>
      <c r="AO66">
        <v>2</v>
      </c>
      <c r="AP66">
        <v>4</v>
      </c>
      <c r="AW66">
        <v>6</v>
      </c>
      <c r="AY66">
        <v>247</v>
      </c>
      <c r="BA66">
        <v>120</v>
      </c>
      <c r="BK66">
        <v>10</v>
      </c>
      <c r="BL66">
        <v>176</v>
      </c>
      <c r="BM66">
        <v>30</v>
      </c>
      <c r="BS66">
        <v>24</v>
      </c>
      <c r="BW66">
        <v>12</v>
      </c>
      <c r="BZ66">
        <v>7</v>
      </c>
      <c r="CA66">
        <v>10</v>
      </c>
      <c r="CB66">
        <v>19</v>
      </c>
      <c r="CC66">
        <v>6</v>
      </c>
      <c r="CD66">
        <v>18</v>
      </c>
    </row>
    <row r="67" spans="1:81" ht="12.75">
      <c r="A67" s="1" t="s">
        <v>112</v>
      </c>
      <c r="B67" s="53"/>
      <c r="C67" s="37"/>
      <c r="D67" s="106">
        <v>0.02</v>
      </c>
      <c r="E67" s="111">
        <v>0.02</v>
      </c>
      <c r="F67" s="106">
        <v>0.01</v>
      </c>
      <c r="G67" s="84">
        <f t="shared" si="2"/>
        <v>0.007777777777777778</v>
      </c>
      <c r="H67" s="56"/>
      <c r="I67" s="27"/>
      <c r="J67" s="27"/>
      <c r="K67" s="26">
        <v>0.02</v>
      </c>
      <c r="L67" s="47"/>
      <c r="M67" s="23">
        <v>0.05</v>
      </c>
      <c r="N67" s="27"/>
      <c r="O67" s="26"/>
      <c r="P67" s="26"/>
      <c r="Q67" s="118">
        <f t="shared" si="3"/>
        <v>0.029446407538280334</v>
      </c>
      <c r="R67" s="40">
        <f t="shared" si="0"/>
        <v>2</v>
      </c>
      <c r="S67" s="121">
        <f t="shared" si="1"/>
        <v>1</v>
      </c>
      <c r="T67" s="17"/>
      <c r="U67" s="17"/>
      <c r="AA67" s="27"/>
      <c r="AE67" s="27"/>
      <c r="AF67" s="27"/>
      <c r="AG67" s="27"/>
      <c r="AH67" s="27"/>
      <c r="CC67">
        <v>2</v>
      </c>
    </row>
    <row r="68" spans="1:34" ht="12.75">
      <c r="A68" s="1" t="s">
        <v>113</v>
      </c>
      <c r="B68" s="53"/>
      <c r="C68" s="37"/>
      <c r="D68" s="106"/>
      <c r="E68" s="111"/>
      <c r="F68" s="106">
        <v>0.02</v>
      </c>
      <c r="G68" s="84">
        <f t="shared" si="2"/>
        <v>0.008888888888888889</v>
      </c>
      <c r="H68" s="25">
        <v>0.02</v>
      </c>
      <c r="I68" s="27"/>
      <c r="J68" s="27"/>
      <c r="K68" s="26">
        <v>0.02</v>
      </c>
      <c r="L68" s="23">
        <v>0.02</v>
      </c>
      <c r="M68" s="47"/>
      <c r="N68" s="26">
        <v>0.02</v>
      </c>
      <c r="O68" s="26"/>
      <c r="P68" s="26"/>
      <c r="Q68" s="118">
        <f t="shared" si="3"/>
        <v>0</v>
      </c>
      <c r="R68" s="40">
        <f t="shared" si="0"/>
        <v>0</v>
      </c>
      <c r="S68" s="121">
        <f t="shared" si="1"/>
        <v>0</v>
      </c>
      <c r="T68" s="17"/>
      <c r="U68" s="17"/>
      <c r="AE68" s="27"/>
      <c r="AF68" s="27"/>
      <c r="AG68" s="27"/>
      <c r="AH68" s="27"/>
    </row>
    <row r="69" spans="1:65" ht="12.75">
      <c r="A69" s="1" t="s">
        <v>114</v>
      </c>
      <c r="B69" s="53"/>
      <c r="C69" s="37"/>
      <c r="D69" s="106">
        <v>0.18</v>
      </c>
      <c r="E69" s="111">
        <v>0.24</v>
      </c>
      <c r="F69" s="107">
        <v>0.2</v>
      </c>
      <c r="G69" s="84">
        <f t="shared" si="2"/>
        <v>0.11</v>
      </c>
      <c r="H69" s="25">
        <v>0.06</v>
      </c>
      <c r="I69" s="27"/>
      <c r="J69" s="26">
        <v>0.26</v>
      </c>
      <c r="K69" s="26">
        <v>0.16</v>
      </c>
      <c r="L69" s="23">
        <v>0.11</v>
      </c>
      <c r="M69" s="23">
        <v>0.24</v>
      </c>
      <c r="N69" s="26">
        <v>0.16</v>
      </c>
      <c r="O69" s="26"/>
      <c r="P69" s="26"/>
      <c r="Q69" s="118">
        <f t="shared" si="3"/>
        <v>0.07361601884570083</v>
      </c>
      <c r="R69" s="40">
        <f aca="true" t="shared" si="4" ref="R69:R133">SUM(T69:CH69)</f>
        <v>5</v>
      </c>
      <c r="S69" s="121">
        <f aca="true" t="shared" si="5" ref="S69:S133">COUNTA(T69:CH69)</f>
        <v>2</v>
      </c>
      <c r="T69" s="17"/>
      <c r="U69" s="17"/>
      <c r="AE69" s="27"/>
      <c r="AF69" s="27"/>
      <c r="AG69" s="27"/>
      <c r="AH69" s="27"/>
      <c r="BL69">
        <v>3</v>
      </c>
      <c r="BM69">
        <v>2</v>
      </c>
    </row>
    <row r="70" spans="1:55" ht="12.75">
      <c r="A70" s="1" t="s">
        <v>115</v>
      </c>
      <c r="B70" s="53"/>
      <c r="C70" s="37"/>
      <c r="D70" s="106">
        <v>0.01</v>
      </c>
      <c r="E70" s="111">
        <v>0.02</v>
      </c>
      <c r="F70" s="106">
        <v>0.02</v>
      </c>
      <c r="G70" s="84">
        <f t="shared" si="2"/>
        <v>0.011111111111111112</v>
      </c>
      <c r="H70" s="56">
        <v>0.02</v>
      </c>
      <c r="I70" s="27"/>
      <c r="J70" s="27"/>
      <c r="K70" s="26">
        <v>0.02</v>
      </c>
      <c r="L70" s="23">
        <v>0.04</v>
      </c>
      <c r="M70" s="47"/>
      <c r="N70" s="26"/>
      <c r="O70" s="26">
        <v>0.02</v>
      </c>
      <c r="P70" s="26"/>
      <c r="Q70" s="118">
        <f t="shared" si="3"/>
        <v>0.044169611307420496</v>
      </c>
      <c r="R70" s="40">
        <f t="shared" si="4"/>
        <v>3</v>
      </c>
      <c r="S70" s="121">
        <f t="shared" si="5"/>
        <v>3</v>
      </c>
      <c r="T70" s="17"/>
      <c r="U70" s="17"/>
      <c r="Z70">
        <v>1</v>
      </c>
      <c r="AE70" s="27"/>
      <c r="AF70" s="27"/>
      <c r="AG70" s="27"/>
      <c r="AH70" s="27"/>
      <c r="AQ70">
        <v>1</v>
      </c>
      <c r="BC70">
        <v>1</v>
      </c>
    </row>
    <row r="71" spans="1:34" ht="12.75">
      <c r="A71" s="1" t="s">
        <v>116</v>
      </c>
      <c r="B71" s="53"/>
      <c r="C71" s="37"/>
      <c r="D71" s="106"/>
      <c r="E71" s="111"/>
      <c r="F71" s="106"/>
      <c r="G71" s="84">
        <f t="shared" si="2"/>
        <v>0.0022222222222222222</v>
      </c>
      <c r="H71" s="56"/>
      <c r="I71" s="27"/>
      <c r="J71" s="26">
        <v>0.02</v>
      </c>
      <c r="K71" s="27"/>
      <c r="L71" s="47"/>
      <c r="M71" s="47"/>
      <c r="N71" s="27"/>
      <c r="O71" s="26"/>
      <c r="P71" s="26"/>
      <c r="Q71" s="118">
        <f t="shared" si="3"/>
        <v>0</v>
      </c>
      <c r="R71" s="40">
        <f t="shared" si="4"/>
        <v>0</v>
      </c>
      <c r="S71" s="121">
        <f t="shared" si="5"/>
        <v>0</v>
      </c>
      <c r="T71" s="17"/>
      <c r="U71" s="17"/>
      <c r="AE71" s="27"/>
      <c r="AF71" s="27"/>
      <c r="AG71" s="27"/>
      <c r="AH71" s="27"/>
    </row>
    <row r="72" spans="1:34" ht="12.75">
      <c r="A72" s="1" t="s">
        <v>244</v>
      </c>
      <c r="B72" s="53"/>
      <c r="C72" s="37">
        <v>0.01</v>
      </c>
      <c r="D72" s="106">
        <v>0.01</v>
      </c>
      <c r="E72" s="111">
        <v>0.01</v>
      </c>
      <c r="F72" s="106">
        <v>0.01</v>
      </c>
      <c r="G72" s="84">
        <f aca="true" t="shared" si="6" ref="G72:G136">(H72+I72+J72+K72+L72+M72+N72+O72+P72)/9</f>
        <v>0</v>
      </c>
      <c r="H72" s="25"/>
      <c r="I72" s="26"/>
      <c r="J72" s="26"/>
      <c r="K72" s="26"/>
      <c r="L72" s="23"/>
      <c r="M72" s="23"/>
      <c r="N72" s="27"/>
      <c r="O72" s="26"/>
      <c r="P72" s="26"/>
      <c r="Q72" s="118">
        <f t="shared" si="3"/>
        <v>0</v>
      </c>
      <c r="R72" s="40">
        <f t="shared" si="4"/>
        <v>0</v>
      </c>
      <c r="S72" s="121">
        <f t="shared" si="5"/>
        <v>0</v>
      </c>
      <c r="T72" s="17"/>
      <c r="U72" s="17"/>
      <c r="AE72" s="27"/>
      <c r="AF72" s="27"/>
      <c r="AG72" s="27"/>
      <c r="AH72" s="27"/>
    </row>
    <row r="73" spans="1:57" ht="12.75">
      <c r="A73" s="1" t="s">
        <v>117</v>
      </c>
      <c r="B73" s="53"/>
      <c r="C73" s="37">
        <v>0.02</v>
      </c>
      <c r="D73" s="106">
        <v>0.02</v>
      </c>
      <c r="E73" s="111">
        <v>0.01</v>
      </c>
      <c r="F73" s="106">
        <v>0.04</v>
      </c>
      <c r="G73" s="84">
        <f t="shared" si="6"/>
        <v>0.05888888888888889</v>
      </c>
      <c r="H73" s="25">
        <v>0.04</v>
      </c>
      <c r="I73" s="48"/>
      <c r="J73" s="26">
        <v>0.02</v>
      </c>
      <c r="K73" s="26">
        <v>0.06</v>
      </c>
      <c r="L73" s="23">
        <v>0.33</v>
      </c>
      <c r="M73" s="46"/>
      <c r="N73" s="48"/>
      <c r="O73" s="26">
        <v>0.06</v>
      </c>
      <c r="P73" s="26">
        <v>0.02</v>
      </c>
      <c r="Q73" s="118">
        <f aca="true" t="shared" si="7" ref="Q73:Q137">R73*10/$Q$4</f>
        <v>0.029446407538280334</v>
      </c>
      <c r="R73" s="40">
        <f t="shared" si="4"/>
        <v>2</v>
      </c>
      <c r="S73" s="121">
        <f t="shared" si="5"/>
        <v>2</v>
      </c>
      <c r="T73" s="17"/>
      <c r="U73" s="17"/>
      <c r="AE73" s="27"/>
      <c r="AF73" s="27"/>
      <c r="AG73" s="27"/>
      <c r="AH73" s="27"/>
      <c r="AU73">
        <v>1</v>
      </c>
      <c r="BE73">
        <v>1</v>
      </c>
    </row>
    <row r="74" spans="1:34" ht="12.75">
      <c r="A74" s="1" t="s">
        <v>118</v>
      </c>
      <c r="B74" s="53">
        <v>0.02</v>
      </c>
      <c r="C74" s="37"/>
      <c r="D74" s="106"/>
      <c r="E74" s="111"/>
      <c r="F74" s="106">
        <v>0.01</v>
      </c>
      <c r="G74" s="84">
        <f t="shared" si="6"/>
        <v>0.0044444444444444444</v>
      </c>
      <c r="H74" s="25">
        <v>0.02</v>
      </c>
      <c r="I74" s="48"/>
      <c r="J74" s="26">
        <v>0.02</v>
      </c>
      <c r="K74" s="48"/>
      <c r="L74" s="46"/>
      <c r="M74" s="46"/>
      <c r="N74" s="48"/>
      <c r="O74" s="26"/>
      <c r="P74" s="26"/>
      <c r="Q74" s="118">
        <f t="shared" si="7"/>
        <v>0</v>
      </c>
      <c r="R74" s="40">
        <f t="shared" si="4"/>
        <v>0</v>
      </c>
      <c r="S74" s="121">
        <f t="shared" si="5"/>
        <v>0</v>
      </c>
      <c r="T74" s="17"/>
      <c r="U74" s="17"/>
      <c r="AE74" s="27"/>
      <c r="AF74" s="27"/>
      <c r="AG74" s="27"/>
      <c r="AH74" s="27"/>
    </row>
    <row r="75" spans="1:34" ht="12.75">
      <c r="A75" s="1" t="s">
        <v>119</v>
      </c>
      <c r="B75" s="53"/>
      <c r="C75" s="37"/>
      <c r="D75" s="106"/>
      <c r="E75" s="111"/>
      <c r="F75" s="106"/>
      <c r="G75" s="84">
        <f t="shared" si="6"/>
        <v>0.0022222222222222222</v>
      </c>
      <c r="H75" s="39"/>
      <c r="I75" s="48"/>
      <c r="J75" s="48"/>
      <c r="K75" s="48"/>
      <c r="L75" s="23">
        <v>0.02</v>
      </c>
      <c r="M75" s="46"/>
      <c r="N75" s="48"/>
      <c r="O75" s="26"/>
      <c r="P75" s="26"/>
      <c r="Q75" s="118">
        <f t="shared" si="7"/>
        <v>0</v>
      </c>
      <c r="R75" s="40">
        <f t="shared" si="4"/>
        <v>0</v>
      </c>
      <c r="S75" s="121">
        <f t="shared" si="5"/>
        <v>0</v>
      </c>
      <c r="T75" s="17"/>
      <c r="U75" s="17"/>
      <c r="AE75" s="27"/>
      <c r="AF75" s="27"/>
      <c r="AG75" s="27"/>
      <c r="AH75" s="27"/>
    </row>
    <row r="76" spans="1:34" ht="12.75">
      <c r="A76" s="1" t="s">
        <v>253</v>
      </c>
      <c r="B76" s="53"/>
      <c r="C76" s="37"/>
      <c r="D76" s="106">
        <v>0.01</v>
      </c>
      <c r="E76" s="111"/>
      <c r="F76" s="106"/>
      <c r="G76" s="84">
        <f t="shared" si="6"/>
        <v>0</v>
      </c>
      <c r="H76" s="25"/>
      <c r="I76" s="26"/>
      <c r="J76" s="26"/>
      <c r="K76" s="26"/>
      <c r="L76" s="23"/>
      <c r="M76" s="23"/>
      <c r="N76" s="26"/>
      <c r="O76" s="26"/>
      <c r="P76" s="26"/>
      <c r="Q76" s="118">
        <f t="shared" si="7"/>
        <v>0</v>
      </c>
      <c r="R76" s="40">
        <f t="shared" si="4"/>
        <v>0</v>
      </c>
      <c r="S76" s="121">
        <f t="shared" si="5"/>
        <v>0</v>
      </c>
      <c r="T76" s="17"/>
      <c r="U76" s="17"/>
      <c r="AE76" s="27"/>
      <c r="AF76" s="27"/>
      <c r="AG76" s="27"/>
      <c r="AH76" s="27"/>
    </row>
    <row r="77" spans="1:34" ht="12.75">
      <c r="A77" s="1" t="s">
        <v>398</v>
      </c>
      <c r="B77" s="53"/>
      <c r="C77" s="37"/>
      <c r="D77" s="106"/>
      <c r="E77" s="111"/>
      <c r="F77" s="106"/>
      <c r="G77" s="84">
        <f t="shared" si="6"/>
        <v>0</v>
      </c>
      <c r="H77" s="25"/>
      <c r="I77" s="26"/>
      <c r="J77" s="26"/>
      <c r="K77" s="26"/>
      <c r="L77" s="23"/>
      <c r="M77" s="23"/>
      <c r="N77" s="26"/>
      <c r="O77" s="26"/>
      <c r="P77" s="26"/>
      <c r="Q77" s="118">
        <f>R77*10/$Q$4</f>
        <v>0</v>
      </c>
      <c r="R77" s="40">
        <f>SUM(T77:CH77)</f>
        <v>0</v>
      </c>
      <c r="S77" s="121">
        <f>COUNTA(T77:CH77)</f>
        <v>0</v>
      </c>
      <c r="T77" s="17"/>
      <c r="U77" s="17"/>
      <c r="AE77" s="27"/>
      <c r="AF77" s="27"/>
      <c r="AG77" s="27"/>
      <c r="AH77" s="27"/>
    </row>
    <row r="78" spans="1:78" ht="12.75">
      <c r="A78" s="1" t="s">
        <v>120</v>
      </c>
      <c r="B78" s="53">
        <v>0.17</v>
      </c>
      <c r="C78" s="37">
        <v>0.14</v>
      </c>
      <c r="D78" s="106">
        <v>0.13</v>
      </c>
      <c r="E78" s="111">
        <v>0.21</v>
      </c>
      <c r="F78" s="106">
        <v>0.19</v>
      </c>
      <c r="G78" s="84">
        <f t="shared" si="6"/>
        <v>0.21222222222222223</v>
      </c>
      <c r="H78" s="25">
        <v>0.13</v>
      </c>
      <c r="I78" s="26">
        <v>0.27</v>
      </c>
      <c r="J78" s="26">
        <v>0.17</v>
      </c>
      <c r="K78" s="26">
        <v>0.36</v>
      </c>
      <c r="L78" s="23">
        <v>0.27</v>
      </c>
      <c r="M78" s="23">
        <v>0.2</v>
      </c>
      <c r="N78" s="26">
        <v>0.23</v>
      </c>
      <c r="O78" s="26">
        <v>0.2</v>
      </c>
      <c r="P78" s="26">
        <v>0.08</v>
      </c>
      <c r="Q78" s="118">
        <f t="shared" si="7"/>
        <v>0.2502944640753828</v>
      </c>
      <c r="R78" s="40">
        <f t="shared" si="4"/>
        <v>17</v>
      </c>
      <c r="S78" s="121">
        <f t="shared" si="5"/>
        <v>12</v>
      </c>
      <c r="T78" s="17"/>
      <c r="U78" s="17"/>
      <c r="V78">
        <v>1</v>
      </c>
      <c r="AA78">
        <v>5</v>
      </c>
      <c r="AE78" s="27"/>
      <c r="AF78" s="27"/>
      <c r="AG78" s="27"/>
      <c r="AH78" s="27"/>
      <c r="AN78">
        <v>1</v>
      </c>
      <c r="AR78">
        <v>1</v>
      </c>
      <c r="AT78">
        <v>2</v>
      </c>
      <c r="BD78">
        <v>1</v>
      </c>
      <c r="BE78">
        <v>1</v>
      </c>
      <c r="BG78">
        <v>1</v>
      </c>
      <c r="BI78">
        <v>1</v>
      </c>
      <c r="BV78">
        <v>1</v>
      </c>
      <c r="BW78">
        <v>1</v>
      </c>
      <c r="BZ78">
        <v>1</v>
      </c>
    </row>
    <row r="79" spans="1:84" ht="12.75">
      <c r="A79" s="1" t="s">
        <v>121</v>
      </c>
      <c r="B79" s="53">
        <v>0.64</v>
      </c>
      <c r="C79" s="37">
        <v>0.42</v>
      </c>
      <c r="D79" s="106">
        <v>0.29</v>
      </c>
      <c r="E79" s="111">
        <v>0.19</v>
      </c>
      <c r="F79" s="106">
        <v>0.29</v>
      </c>
      <c r="G79" s="84">
        <f t="shared" si="6"/>
        <v>0.4844444444444444</v>
      </c>
      <c r="H79" s="25">
        <v>0.45</v>
      </c>
      <c r="I79" s="26">
        <v>0.65</v>
      </c>
      <c r="J79" s="26">
        <v>0.46</v>
      </c>
      <c r="K79" s="26">
        <v>0.22</v>
      </c>
      <c r="L79" s="23">
        <v>0.53</v>
      </c>
      <c r="M79" s="23">
        <v>0.48</v>
      </c>
      <c r="N79" s="26">
        <v>0.44</v>
      </c>
      <c r="O79" s="26">
        <v>0.83</v>
      </c>
      <c r="P79" s="26">
        <v>0.3</v>
      </c>
      <c r="Q79" s="118">
        <f t="shared" si="7"/>
        <v>0.7214369846878681</v>
      </c>
      <c r="R79" s="40">
        <f t="shared" si="4"/>
        <v>49</v>
      </c>
      <c r="S79" s="121">
        <f t="shared" si="5"/>
        <v>33</v>
      </c>
      <c r="T79" s="17"/>
      <c r="U79" s="17">
        <v>1</v>
      </c>
      <c r="V79">
        <v>1</v>
      </c>
      <c r="X79">
        <v>2</v>
      </c>
      <c r="Y79">
        <v>1</v>
      </c>
      <c r="Z79">
        <v>1</v>
      </c>
      <c r="AA79">
        <v>1</v>
      </c>
      <c r="AC79">
        <v>2</v>
      </c>
      <c r="AE79" s="27"/>
      <c r="AF79" s="27"/>
      <c r="AG79" s="27"/>
      <c r="AH79" s="27"/>
      <c r="AI79">
        <v>1</v>
      </c>
      <c r="AK79">
        <v>1</v>
      </c>
      <c r="AL79">
        <v>1</v>
      </c>
      <c r="AQ79">
        <v>1</v>
      </c>
      <c r="AR79">
        <v>2</v>
      </c>
      <c r="AS79">
        <v>2</v>
      </c>
      <c r="AT79">
        <v>2</v>
      </c>
      <c r="AW79">
        <v>1</v>
      </c>
      <c r="AX79">
        <v>1</v>
      </c>
      <c r="AZ79">
        <v>1</v>
      </c>
      <c r="BA79">
        <v>1</v>
      </c>
      <c r="BC79">
        <v>4</v>
      </c>
      <c r="BD79">
        <v>1</v>
      </c>
      <c r="BE79">
        <v>2</v>
      </c>
      <c r="BG79">
        <v>2</v>
      </c>
      <c r="BH79">
        <v>1</v>
      </c>
      <c r="BJ79">
        <v>2</v>
      </c>
      <c r="BP79">
        <v>3</v>
      </c>
      <c r="BQ79">
        <v>1</v>
      </c>
      <c r="BR79">
        <v>2</v>
      </c>
      <c r="BT79">
        <v>1</v>
      </c>
      <c r="BW79">
        <v>1</v>
      </c>
      <c r="BY79">
        <v>1</v>
      </c>
      <c r="BZ79">
        <v>1</v>
      </c>
      <c r="CD79">
        <v>2</v>
      </c>
      <c r="CF79">
        <v>2</v>
      </c>
    </row>
    <row r="80" spans="1:86" ht="12.75">
      <c r="A80" s="1" t="s">
        <v>122</v>
      </c>
      <c r="B80" s="53">
        <v>7.03</v>
      </c>
      <c r="C80" s="37">
        <v>1.21</v>
      </c>
      <c r="D80" s="106">
        <v>1.98</v>
      </c>
      <c r="E80" s="111">
        <v>1.85</v>
      </c>
      <c r="F80" s="106">
        <v>2.46</v>
      </c>
      <c r="G80" s="84">
        <f t="shared" si="6"/>
        <v>3.7344444444444442</v>
      </c>
      <c r="H80" s="25">
        <v>1.88</v>
      </c>
      <c r="I80" s="26">
        <v>2.73</v>
      </c>
      <c r="J80" s="26">
        <v>2.4</v>
      </c>
      <c r="K80" s="26">
        <v>4.11</v>
      </c>
      <c r="L80" s="23">
        <v>4.44</v>
      </c>
      <c r="M80" s="23">
        <v>7.47</v>
      </c>
      <c r="N80" s="26">
        <v>3.42</v>
      </c>
      <c r="O80" s="26">
        <v>4.29</v>
      </c>
      <c r="P80" s="26">
        <v>2.87</v>
      </c>
      <c r="Q80" s="118">
        <f t="shared" si="7"/>
        <v>9.761484098939931</v>
      </c>
      <c r="R80" s="40">
        <f t="shared" si="4"/>
        <v>663</v>
      </c>
      <c r="S80" s="121">
        <f t="shared" si="5"/>
        <v>62</v>
      </c>
      <c r="T80" s="17">
        <v>4</v>
      </c>
      <c r="U80" s="17">
        <v>17</v>
      </c>
      <c r="V80">
        <v>12</v>
      </c>
      <c r="W80" s="80">
        <v>6</v>
      </c>
      <c r="X80" s="80">
        <v>7</v>
      </c>
      <c r="Y80" s="80">
        <v>11</v>
      </c>
      <c r="Z80" s="80">
        <v>2</v>
      </c>
      <c r="AA80" s="80">
        <v>8</v>
      </c>
      <c r="AB80">
        <v>17</v>
      </c>
      <c r="AC80" s="80">
        <v>20</v>
      </c>
      <c r="AD80">
        <v>17</v>
      </c>
      <c r="AE80">
        <v>9</v>
      </c>
      <c r="AF80">
        <v>8</v>
      </c>
      <c r="AG80">
        <v>14</v>
      </c>
      <c r="AH80">
        <v>19</v>
      </c>
      <c r="AI80">
        <v>9</v>
      </c>
      <c r="AJ80">
        <v>4</v>
      </c>
      <c r="AK80">
        <v>13</v>
      </c>
      <c r="AL80">
        <v>24</v>
      </c>
      <c r="AM80">
        <v>14</v>
      </c>
      <c r="AN80">
        <v>1</v>
      </c>
      <c r="AO80">
        <v>6</v>
      </c>
      <c r="AP80">
        <v>11</v>
      </c>
      <c r="AR80">
        <v>12</v>
      </c>
      <c r="AS80">
        <v>14</v>
      </c>
      <c r="AT80">
        <v>16</v>
      </c>
      <c r="AU80">
        <v>15</v>
      </c>
      <c r="AV80">
        <v>19</v>
      </c>
      <c r="AW80">
        <v>15</v>
      </c>
      <c r="AX80">
        <v>16</v>
      </c>
      <c r="AY80">
        <v>3</v>
      </c>
      <c r="AZ80">
        <v>8</v>
      </c>
      <c r="BA80">
        <v>20</v>
      </c>
      <c r="BB80">
        <v>22</v>
      </c>
      <c r="BC80">
        <v>8</v>
      </c>
      <c r="BD80">
        <v>5</v>
      </c>
      <c r="BE80">
        <v>8</v>
      </c>
      <c r="BG80">
        <v>6</v>
      </c>
      <c r="BH80">
        <v>6</v>
      </c>
      <c r="BI80">
        <v>12</v>
      </c>
      <c r="BJ80">
        <v>6</v>
      </c>
      <c r="BK80">
        <v>16</v>
      </c>
      <c r="BL80">
        <v>2</v>
      </c>
      <c r="BM80">
        <v>4</v>
      </c>
      <c r="BN80">
        <v>3</v>
      </c>
      <c r="BO80">
        <v>14</v>
      </c>
      <c r="BP80">
        <v>8</v>
      </c>
      <c r="BQ80">
        <v>23</v>
      </c>
      <c r="BR80">
        <v>10</v>
      </c>
      <c r="BT80">
        <v>3</v>
      </c>
      <c r="BU80">
        <v>2</v>
      </c>
      <c r="BV80">
        <v>10</v>
      </c>
      <c r="BW80">
        <v>5</v>
      </c>
      <c r="BX80">
        <v>12</v>
      </c>
      <c r="BY80">
        <v>27</v>
      </c>
      <c r="BZ80">
        <v>11</v>
      </c>
      <c r="CC80">
        <v>13</v>
      </c>
      <c r="CD80">
        <v>1</v>
      </c>
      <c r="CE80">
        <v>1</v>
      </c>
      <c r="CF80">
        <v>4</v>
      </c>
      <c r="CG80">
        <v>26</v>
      </c>
      <c r="CH80">
        <v>4</v>
      </c>
    </row>
    <row r="81" spans="1:26" ht="12.75">
      <c r="A81" s="1" t="s">
        <v>241</v>
      </c>
      <c r="B81" s="53">
        <v>0.07</v>
      </c>
      <c r="C81" s="37"/>
      <c r="D81" s="106"/>
      <c r="E81" s="111"/>
      <c r="F81" s="106"/>
      <c r="G81" s="84">
        <f t="shared" si="6"/>
        <v>0</v>
      </c>
      <c r="H81" s="25"/>
      <c r="I81" s="26"/>
      <c r="J81" s="26"/>
      <c r="K81" s="26"/>
      <c r="L81" s="23"/>
      <c r="M81" s="23"/>
      <c r="N81" s="26"/>
      <c r="O81" s="26"/>
      <c r="P81" s="26"/>
      <c r="Q81" s="118">
        <f t="shared" si="7"/>
        <v>0.014723203769140167</v>
      </c>
      <c r="R81" s="40">
        <f t="shared" si="4"/>
        <v>1</v>
      </c>
      <c r="S81" s="121">
        <f t="shared" si="5"/>
        <v>1</v>
      </c>
      <c r="T81" s="17"/>
      <c r="U81" s="17"/>
      <c r="Z81">
        <v>1</v>
      </c>
    </row>
    <row r="82" spans="1:82" ht="12.75">
      <c r="A82" s="1" t="s">
        <v>123</v>
      </c>
      <c r="B82" s="53">
        <v>0.22</v>
      </c>
      <c r="C82" s="37">
        <v>0.06</v>
      </c>
      <c r="D82" s="106">
        <v>0.06</v>
      </c>
      <c r="E82" s="111">
        <v>0.04</v>
      </c>
      <c r="F82" s="106">
        <v>0.02</v>
      </c>
      <c r="G82" s="84">
        <f t="shared" si="6"/>
        <v>0.05888888888888889</v>
      </c>
      <c r="H82" s="25">
        <v>0.06</v>
      </c>
      <c r="I82" s="26">
        <v>0.05</v>
      </c>
      <c r="J82" s="26">
        <v>0.04</v>
      </c>
      <c r="K82" s="26">
        <v>0.08</v>
      </c>
      <c r="L82" s="23">
        <v>0.04</v>
      </c>
      <c r="M82" s="23">
        <v>0.07</v>
      </c>
      <c r="N82" s="26">
        <v>0.06</v>
      </c>
      <c r="O82" s="26">
        <v>0.11</v>
      </c>
      <c r="P82" s="26">
        <v>0.02</v>
      </c>
      <c r="Q82" s="118">
        <f t="shared" si="7"/>
        <v>0.08833922261484099</v>
      </c>
      <c r="R82" s="40">
        <f t="shared" si="4"/>
        <v>6</v>
      </c>
      <c r="S82" s="121">
        <f t="shared" si="5"/>
        <v>5</v>
      </c>
      <c r="T82" s="17"/>
      <c r="U82" s="17"/>
      <c r="AA82">
        <v>1</v>
      </c>
      <c r="AB82">
        <v>1</v>
      </c>
      <c r="BS82">
        <v>1</v>
      </c>
      <c r="BZ82">
        <v>2</v>
      </c>
      <c r="CD82">
        <v>1</v>
      </c>
    </row>
    <row r="83" spans="1:77" ht="12.75">
      <c r="A83" s="1" t="s">
        <v>124</v>
      </c>
      <c r="B83" s="53">
        <v>0.03</v>
      </c>
      <c r="C83" s="37">
        <v>0.03</v>
      </c>
      <c r="D83" s="106">
        <v>0.04</v>
      </c>
      <c r="E83" s="111">
        <v>0.01</v>
      </c>
      <c r="F83" s="106">
        <v>0.03</v>
      </c>
      <c r="G83" s="84">
        <f t="shared" si="6"/>
        <v>0.017777777777777778</v>
      </c>
      <c r="H83" s="56"/>
      <c r="I83" s="48"/>
      <c r="J83" s="48"/>
      <c r="K83" s="48"/>
      <c r="L83" s="23">
        <v>0.07</v>
      </c>
      <c r="M83" s="23">
        <v>0.09</v>
      </c>
      <c r="N83" s="48"/>
      <c r="O83" s="26"/>
      <c r="P83" s="26"/>
      <c r="Q83" s="118">
        <f t="shared" si="7"/>
        <v>0.11778563015312134</v>
      </c>
      <c r="R83" s="40">
        <f t="shared" si="4"/>
        <v>8</v>
      </c>
      <c r="S83" s="121">
        <f t="shared" si="5"/>
        <v>7</v>
      </c>
      <c r="T83" s="17"/>
      <c r="U83" s="17"/>
      <c r="W83">
        <v>1</v>
      </c>
      <c r="AH83">
        <v>1</v>
      </c>
      <c r="AT83">
        <v>1</v>
      </c>
      <c r="BL83">
        <v>1</v>
      </c>
      <c r="BP83">
        <v>1</v>
      </c>
      <c r="BW83">
        <v>1</v>
      </c>
      <c r="BY83">
        <v>2</v>
      </c>
    </row>
    <row r="84" spans="1:21" ht="12.75">
      <c r="A84" s="1" t="s">
        <v>245</v>
      </c>
      <c r="B84" s="53"/>
      <c r="C84" s="37">
        <v>0.03</v>
      </c>
      <c r="D84" s="106">
        <v>0.01</v>
      </c>
      <c r="E84" s="111">
        <v>0.01</v>
      </c>
      <c r="F84" s="106">
        <v>0.01</v>
      </c>
      <c r="G84" s="84">
        <f t="shared" si="6"/>
        <v>0</v>
      </c>
      <c r="H84" s="25"/>
      <c r="I84" s="26"/>
      <c r="J84" s="26"/>
      <c r="K84" s="26"/>
      <c r="L84" s="23"/>
      <c r="M84" s="23"/>
      <c r="N84" s="26"/>
      <c r="O84" s="26"/>
      <c r="P84" s="26"/>
      <c r="Q84" s="118">
        <f t="shared" si="7"/>
        <v>0</v>
      </c>
      <c r="R84" s="40">
        <f t="shared" si="4"/>
        <v>0</v>
      </c>
      <c r="S84" s="121">
        <f t="shared" si="5"/>
        <v>0</v>
      </c>
      <c r="T84" s="17"/>
      <c r="U84" s="17"/>
    </row>
    <row r="85" spans="1:21" ht="12.75">
      <c r="A85" s="1" t="s">
        <v>125</v>
      </c>
      <c r="B85" s="53"/>
      <c r="C85" s="37"/>
      <c r="D85" s="106"/>
      <c r="E85" s="111"/>
      <c r="F85" s="106"/>
      <c r="G85" s="84">
        <f t="shared" si="6"/>
        <v>0.0022222222222222222</v>
      </c>
      <c r="H85" s="39"/>
      <c r="I85" s="48"/>
      <c r="J85" s="48"/>
      <c r="K85" s="48"/>
      <c r="L85" s="46"/>
      <c r="M85" s="23">
        <v>0.02</v>
      </c>
      <c r="N85" s="48"/>
      <c r="O85" s="26"/>
      <c r="P85" s="26"/>
      <c r="Q85" s="118">
        <f t="shared" si="7"/>
        <v>0</v>
      </c>
      <c r="R85" s="40">
        <f t="shared" si="4"/>
        <v>0</v>
      </c>
      <c r="S85" s="121">
        <f t="shared" si="5"/>
        <v>0</v>
      </c>
      <c r="T85" s="17"/>
      <c r="U85" s="17"/>
    </row>
    <row r="86" spans="1:63" ht="12.75">
      <c r="A86" s="1" t="s">
        <v>126</v>
      </c>
      <c r="B86" s="53"/>
      <c r="C86" s="37"/>
      <c r="D86" s="106"/>
      <c r="E86" s="111"/>
      <c r="F86" s="106"/>
      <c r="G86" s="84">
        <f t="shared" si="6"/>
        <v>0.011111111111111112</v>
      </c>
      <c r="H86" s="39"/>
      <c r="I86" s="26">
        <v>0.05</v>
      </c>
      <c r="J86" s="48"/>
      <c r="K86" s="48"/>
      <c r="L86" s="46"/>
      <c r="M86" s="23">
        <v>0.03</v>
      </c>
      <c r="N86" s="48"/>
      <c r="O86" s="26"/>
      <c r="P86" s="26">
        <v>0.02</v>
      </c>
      <c r="Q86" s="118">
        <f t="shared" si="7"/>
        <v>0.014723203769140167</v>
      </c>
      <c r="R86" s="40">
        <f t="shared" si="4"/>
        <v>1</v>
      </c>
      <c r="S86" s="121">
        <f t="shared" si="5"/>
        <v>1</v>
      </c>
      <c r="T86" s="17"/>
      <c r="U86" s="17"/>
      <c r="BK86">
        <v>1</v>
      </c>
    </row>
    <row r="87" spans="1:21" ht="12.75">
      <c r="A87" s="1" t="s">
        <v>127</v>
      </c>
      <c r="B87" s="53"/>
      <c r="C87" s="37"/>
      <c r="D87" s="106"/>
      <c r="E87" s="111"/>
      <c r="F87" s="106"/>
      <c r="G87" s="84">
        <f t="shared" si="6"/>
        <v>0.0044444444444444444</v>
      </c>
      <c r="H87" s="39"/>
      <c r="I87" s="26">
        <v>0.02</v>
      </c>
      <c r="J87" s="48"/>
      <c r="K87" s="48"/>
      <c r="L87" s="46"/>
      <c r="M87" s="23">
        <v>0.02</v>
      </c>
      <c r="N87" s="48"/>
      <c r="O87" s="26"/>
      <c r="P87" s="26"/>
      <c r="Q87" s="118">
        <f t="shared" si="7"/>
        <v>0</v>
      </c>
      <c r="R87" s="40">
        <f t="shared" si="4"/>
        <v>0</v>
      </c>
      <c r="S87" s="121">
        <f t="shared" si="5"/>
        <v>0</v>
      </c>
      <c r="T87" s="17"/>
      <c r="U87" s="17"/>
    </row>
    <row r="88" spans="1:82" ht="12.75">
      <c r="A88" s="1" t="s">
        <v>128</v>
      </c>
      <c r="B88" s="53">
        <v>1.01</v>
      </c>
      <c r="C88" s="37">
        <v>0.89</v>
      </c>
      <c r="D88" s="106">
        <v>3.36</v>
      </c>
      <c r="E88" s="111">
        <v>1.54</v>
      </c>
      <c r="F88" s="106">
        <v>16.77</v>
      </c>
      <c r="G88" s="84">
        <f t="shared" si="6"/>
        <v>10.963333333333333</v>
      </c>
      <c r="H88" s="25">
        <v>0.09</v>
      </c>
      <c r="I88" s="26">
        <v>47.85</v>
      </c>
      <c r="J88" s="26">
        <v>0.18</v>
      </c>
      <c r="K88" s="26">
        <v>9.42</v>
      </c>
      <c r="L88" s="23">
        <v>3.69</v>
      </c>
      <c r="M88" s="23">
        <v>0.48</v>
      </c>
      <c r="N88" s="26">
        <v>2.57</v>
      </c>
      <c r="O88" s="26">
        <v>34.13</v>
      </c>
      <c r="P88" s="26">
        <v>0.26</v>
      </c>
      <c r="Q88" s="118">
        <f t="shared" si="7"/>
        <v>0.6625441696113075</v>
      </c>
      <c r="R88" s="40">
        <f t="shared" si="4"/>
        <v>45</v>
      </c>
      <c r="S88" s="121">
        <f t="shared" si="5"/>
        <v>8</v>
      </c>
      <c r="T88" s="17"/>
      <c r="U88" s="17">
        <v>2</v>
      </c>
      <c r="W88" s="80"/>
      <c r="X88" s="80">
        <v>2</v>
      </c>
      <c r="AJ88">
        <v>1</v>
      </c>
      <c r="AM88">
        <v>5</v>
      </c>
      <c r="BL88">
        <v>27</v>
      </c>
      <c r="BU88">
        <v>4</v>
      </c>
      <c r="CC88">
        <v>1</v>
      </c>
      <c r="CD88">
        <v>3</v>
      </c>
    </row>
    <row r="89" spans="1:38" ht="12.75">
      <c r="A89" s="1" t="s">
        <v>129</v>
      </c>
      <c r="B89" s="53"/>
      <c r="C89" s="37">
        <v>0.03</v>
      </c>
      <c r="D89" s="106">
        <v>0.05</v>
      </c>
      <c r="E89" s="111">
        <v>0.05</v>
      </c>
      <c r="F89" s="106">
        <v>0.13</v>
      </c>
      <c r="G89" s="84">
        <f t="shared" si="6"/>
        <v>0.07333333333333335</v>
      </c>
      <c r="H89" s="25">
        <v>0.09</v>
      </c>
      <c r="I89" s="48"/>
      <c r="J89" s="26">
        <v>0.3</v>
      </c>
      <c r="K89" s="26">
        <v>0.04</v>
      </c>
      <c r="L89" s="23">
        <v>0.04</v>
      </c>
      <c r="M89" s="23">
        <v>0.05</v>
      </c>
      <c r="N89" s="26">
        <v>0.05</v>
      </c>
      <c r="O89" s="26">
        <v>0.02</v>
      </c>
      <c r="P89" s="26">
        <v>0.07</v>
      </c>
      <c r="Q89" s="118">
        <f t="shared" si="7"/>
        <v>0.029446407538280334</v>
      </c>
      <c r="R89" s="40">
        <f t="shared" si="4"/>
        <v>2</v>
      </c>
      <c r="S89" s="121">
        <f t="shared" si="5"/>
        <v>2</v>
      </c>
      <c r="T89" s="17"/>
      <c r="U89" s="17"/>
      <c r="AK89">
        <v>1</v>
      </c>
      <c r="AL89">
        <v>1</v>
      </c>
    </row>
    <row r="90" spans="1:55" ht="12.75">
      <c r="A90" s="1" t="s">
        <v>130</v>
      </c>
      <c r="B90" s="53">
        <v>0.12</v>
      </c>
      <c r="C90" s="37">
        <v>0.01</v>
      </c>
      <c r="D90" s="106"/>
      <c r="E90" s="111"/>
      <c r="F90" s="106">
        <v>0.01</v>
      </c>
      <c r="G90" s="84">
        <f t="shared" si="6"/>
        <v>0.025555555555555554</v>
      </c>
      <c r="H90" s="25">
        <v>0.02</v>
      </c>
      <c r="I90" s="26">
        <v>0.1</v>
      </c>
      <c r="J90" s="48"/>
      <c r="K90" s="48"/>
      <c r="L90" s="46"/>
      <c r="M90" s="46"/>
      <c r="N90" s="26">
        <v>0.01</v>
      </c>
      <c r="O90" s="26">
        <v>0.05</v>
      </c>
      <c r="P90" s="26">
        <v>0.05</v>
      </c>
      <c r="Q90" s="118">
        <f t="shared" si="7"/>
        <v>0.05889281507656067</v>
      </c>
      <c r="R90" s="40">
        <f t="shared" si="4"/>
        <v>4</v>
      </c>
      <c r="S90" s="121">
        <f t="shared" si="5"/>
        <v>4</v>
      </c>
      <c r="T90" s="17"/>
      <c r="U90" s="17"/>
      <c r="AI90">
        <v>1</v>
      </c>
      <c r="AQ90">
        <v>1</v>
      </c>
      <c r="AZ90">
        <v>1</v>
      </c>
      <c r="BC90">
        <v>1</v>
      </c>
    </row>
    <row r="91" spans="1:21" ht="12.75">
      <c r="A91" s="1" t="s">
        <v>131</v>
      </c>
      <c r="B91" s="53"/>
      <c r="C91" s="37"/>
      <c r="D91" s="106">
        <v>0.01</v>
      </c>
      <c r="E91" s="111">
        <v>0.02</v>
      </c>
      <c r="F91" s="106">
        <v>0.01</v>
      </c>
      <c r="G91" s="84">
        <f t="shared" si="6"/>
        <v>0.005555555555555556</v>
      </c>
      <c r="H91" s="56"/>
      <c r="I91" s="48"/>
      <c r="J91" s="48"/>
      <c r="K91" s="26">
        <v>0.02</v>
      </c>
      <c r="L91" s="46"/>
      <c r="M91" s="23">
        <v>0.02</v>
      </c>
      <c r="N91" s="26">
        <v>0.01</v>
      </c>
      <c r="O91" s="26"/>
      <c r="P91" s="26"/>
      <c r="Q91" s="118">
        <f t="shared" si="7"/>
        <v>0</v>
      </c>
      <c r="R91" s="40">
        <f t="shared" si="4"/>
        <v>0</v>
      </c>
      <c r="S91" s="121">
        <f t="shared" si="5"/>
        <v>0</v>
      </c>
      <c r="T91" s="17"/>
      <c r="U91" s="17"/>
    </row>
    <row r="92" spans="1:75" ht="12.75">
      <c r="A92" s="1" t="s">
        <v>132</v>
      </c>
      <c r="B92" s="53"/>
      <c r="C92" s="37"/>
      <c r="D92" s="106"/>
      <c r="E92" s="111"/>
      <c r="F92" s="106">
        <v>0.02</v>
      </c>
      <c r="G92" s="84">
        <f t="shared" si="6"/>
        <v>0.025555555555555554</v>
      </c>
      <c r="H92" s="56"/>
      <c r="I92" s="26">
        <v>0.02</v>
      </c>
      <c r="J92" s="48"/>
      <c r="K92" s="26">
        <v>0.16</v>
      </c>
      <c r="L92" s="46"/>
      <c r="M92" s="46"/>
      <c r="N92" s="48"/>
      <c r="O92" s="26">
        <v>0.03</v>
      </c>
      <c r="P92" s="26">
        <v>0.02</v>
      </c>
      <c r="Q92" s="118">
        <f t="shared" si="7"/>
        <v>0.029446407538280334</v>
      </c>
      <c r="R92" s="40">
        <f t="shared" si="4"/>
        <v>2</v>
      </c>
      <c r="S92" s="121">
        <f t="shared" si="5"/>
        <v>2</v>
      </c>
      <c r="T92" s="17"/>
      <c r="U92" s="17"/>
      <c r="BL92">
        <v>1</v>
      </c>
      <c r="BW92">
        <v>1</v>
      </c>
    </row>
    <row r="93" spans="1:85" ht="12.75">
      <c r="A93" s="1" t="s">
        <v>133</v>
      </c>
      <c r="B93" s="53">
        <v>0.47</v>
      </c>
      <c r="C93" s="37">
        <v>0.83</v>
      </c>
      <c r="D93" s="106">
        <v>0.49</v>
      </c>
      <c r="E93" s="111">
        <v>0.64</v>
      </c>
      <c r="F93" s="106">
        <v>1.35</v>
      </c>
      <c r="G93" s="84">
        <f t="shared" si="6"/>
        <v>2.8066666666666666</v>
      </c>
      <c r="H93" s="25">
        <v>0.26</v>
      </c>
      <c r="I93" s="26">
        <v>6.55</v>
      </c>
      <c r="J93" s="26">
        <v>1.59</v>
      </c>
      <c r="K93" s="26">
        <v>4.76</v>
      </c>
      <c r="L93" s="23">
        <v>1.01</v>
      </c>
      <c r="M93" s="23">
        <v>1.6</v>
      </c>
      <c r="N93" s="26">
        <v>2.82</v>
      </c>
      <c r="O93" s="26">
        <v>5.09</v>
      </c>
      <c r="P93" s="26">
        <v>1.58</v>
      </c>
      <c r="Q93" s="118">
        <f t="shared" si="7"/>
        <v>5.167844522968198</v>
      </c>
      <c r="R93" s="40">
        <f t="shared" si="4"/>
        <v>351</v>
      </c>
      <c r="S93" s="121">
        <f t="shared" si="5"/>
        <v>52</v>
      </c>
      <c r="T93" s="17">
        <v>1</v>
      </c>
      <c r="U93" s="17"/>
      <c r="V93">
        <v>14</v>
      </c>
      <c r="W93" s="80">
        <v>23</v>
      </c>
      <c r="X93" s="80">
        <v>11</v>
      </c>
      <c r="Z93">
        <v>2</v>
      </c>
      <c r="AA93">
        <v>3</v>
      </c>
      <c r="AB93">
        <v>1</v>
      </c>
      <c r="AD93">
        <v>15</v>
      </c>
      <c r="AE93">
        <v>8</v>
      </c>
      <c r="AF93">
        <v>1</v>
      </c>
      <c r="AG93">
        <v>3</v>
      </c>
      <c r="AH93">
        <v>2</v>
      </c>
      <c r="AI93">
        <v>11</v>
      </c>
      <c r="AJ93">
        <v>7</v>
      </c>
      <c r="AK93">
        <v>8</v>
      </c>
      <c r="AL93">
        <v>1</v>
      </c>
      <c r="AM93">
        <v>5</v>
      </c>
      <c r="AO93">
        <v>2</v>
      </c>
      <c r="AP93">
        <v>4</v>
      </c>
      <c r="AQ93">
        <v>1</v>
      </c>
      <c r="AT93">
        <v>4</v>
      </c>
      <c r="AU93">
        <v>1</v>
      </c>
      <c r="AX93">
        <v>2</v>
      </c>
      <c r="AY93">
        <v>21</v>
      </c>
      <c r="AZ93">
        <v>14</v>
      </c>
      <c r="BA93">
        <v>40</v>
      </c>
      <c r="BB93">
        <v>5</v>
      </c>
      <c r="BC93">
        <v>7</v>
      </c>
      <c r="BD93">
        <v>1</v>
      </c>
      <c r="BE93">
        <v>4</v>
      </c>
      <c r="BG93">
        <v>1</v>
      </c>
      <c r="BI93">
        <v>6</v>
      </c>
      <c r="BJ93">
        <v>1</v>
      </c>
      <c r="BK93">
        <v>1</v>
      </c>
      <c r="BL93">
        <v>2</v>
      </c>
      <c r="BM93">
        <v>6</v>
      </c>
      <c r="BN93">
        <v>1</v>
      </c>
      <c r="BO93">
        <v>1</v>
      </c>
      <c r="BQ93">
        <v>11</v>
      </c>
      <c r="BR93">
        <v>2</v>
      </c>
      <c r="BS93">
        <v>5</v>
      </c>
      <c r="BT93">
        <v>7</v>
      </c>
      <c r="BU93">
        <v>21</v>
      </c>
      <c r="BV93">
        <v>23</v>
      </c>
      <c r="BW93">
        <v>9</v>
      </c>
      <c r="BX93">
        <v>3</v>
      </c>
      <c r="BY93">
        <v>6</v>
      </c>
      <c r="BZ93">
        <v>12</v>
      </c>
      <c r="CA93">
        <v>3</v>
      </c>
      <c r="CD93">
        <v>3</v>
      </c>
      <c r="CF93">
        <v>3</v>
      </c>
      <c r="CG93">
        <v>2</v>
      </c>
    </row>
    <row r="94" spans="1:85" ht="12.75">
      <c r="A94" s="1" t="s">
        <v>134</v>
      </c>
      <c r="B94" s="53">
        <v>52.09</v>
      </c>
      <c r="C94" s="37">
        <v>25.73</v>
      </c>
      <c r="D94" s="106">
        <v>5.86</v>
      </c>
      <c r="E94" s="111">
        <v>57.54</v>
      </c>
      <c r="F94" s="106">
        <v>45.23</v>
      </c>
      <c r="G94" s="84">
        <f t="shared" si="6"/>
        <v>32.668888888888894</v>
      </c>
      <c r="H94" s="56"/>
      <c r="I94" s="26">
        <v>41.14</v>
      </c>
      <c r="J94" s="26">
        <v>0.14</v>
      </c>
      <c r="K94" s="26">
        <v>104.33</v>
      </c>
      <c r="L94" s="23">
        <v>0.15</v>
      </c>
      <c r="M94" s="23">
        <v>0.82</v>
      </c>
      <c r="N94" s="26">
        <v>8.02</v>
      </c>
      <c r="O94" s="26">
        <v>139.35</v>
      </c>
      <c r="P94" s="26">
        <v>0.07</v>
      </c>
      <c r="Q94" s="118">
        <f t="shared" si="7"/>
        <v>4.255005889281508</v>
      </c>
      <c r="R94" s="40">
        <f t="shared" si="4"/>
        <v>289</v>
      </c>
      <c r="S94" s="121">
        <f t="shared" si="5"/>
        <v>41</v>
      </c>
      <c r="T94" s="17">
        <v>3</v>
      </c>
      <c r="U94" s="17"/>
      <c r="V94">
        <v>10</v>
      </c>
      <c r="W94" s="80">
        <v>35</v>
      </c>
      <c r="X94" s="80">
        <v>10</v>
      </c>
      <c r="AA94">
        <v>8</v>
      </c>
      <c r="AC94">
        <v>1</v>
      </c>
      <c r="AD94">
        <v>4</v>
      </c>
      <c r="AF94">
        <v>2</v>
      </c>
      <c r="AI94">
        <v>1</v>
      </c>
      <c r="AJ94">
        <v>2</v>
      </c>
      <c r="AM94">
        <v>4</v>
      </c>
      <c r="AN94">
        <v>15</v>
      </c>
      <c r="AO94">
        <v>2</v>
      </c>
      <c r="AP94">
        <v>4</v>
      </c>
      <c r="AQ94">
        <v>2</v>
      </c>
      <c r="AT94">
        <v>2</v>
      </c>
      <c r="AW94">
        <v>1</v>
      </c>
      <c r="AY94">
        <v>11</v>
      </c>
      <c r="BA94">
        <v>5</v>
      </c>
      <c r="BB94">
        <v>1</v>
      </c>
      <c r="BC94">
        <v>3</v>
      </c>
      <c r="BD94">
        <v>2</v>
      </c>
      <c r="BE94">
        <v>5</v>
      </c>
      <c r="BF94">
        <v>1</v>
      </c>
      <c r="BG94">
        <v>1</v>
      </c>
      <c r="BI94">
        <v>7</v>
      </c>
      <c r="BK94">
        <v>1</v>
      </c>
      <c r="BL94">
        <v>21</v>
      </c>
      <c r="BQ94">
        <v>1</v>
      </c>
      <c r="BR94">
        <v>1</v>
      </c>
      <c r="BS94">
        <v>8</v>
      </c>
      <c r="BT94">
        <v>1</v>
      </c>
      <c r="BU94">
        <v>2</v>
      </c>
      <c r="BV94">
        <v>3</v>
      </c>
      <c r="BW94">
        <v>31</v>
      </c>
      <c r="BZ94">
        <v>3</v>
      </c>
      <c r="CA94">
        <v>58</v>
      </c>
      <c r="CB94">
        <v>1</v>
      </c>
      <c r="CC94">
        <v>13</v>
      </c>
      <c r="CD94">
        <v>1</v>
      </c>
      <c r="CG94">
        <v>2</v>
      </c>
    </row>
    <row r="95" spans="1:21" ht="12.75">
      <c r="A95" s="1" t="s">
        <v>135</v>
      </c>
      <c r="B95" s="53"/>
      <c r="C95" s="37"/>
      <c r="D95" s="106"/>
      <c r="E95" s="111"/>
      <c r="F95" s="106"/>
      <c r="G95" s="84">
        <f t="shared" si="6"/>
        <v>0.0022222222222222222</v>
      </c>
      <c r="H95" s="39"/>
      <c r="I95" s="26">
        <v>0.02</v>
      </c>
      <c r="J95" s="48"/>
      <c r="K95" s="48"/>
      <c r="L95" s="46"/>
      <c r="M95" s="46"/>
      <c r="N95" s="48"/>
      <c r="O95" s="26"/>
      <c r="P95" s="26"/>
      <c r="Q95" s="118">
        <f t="shared" si="7"/>
        <v>0</v>
      </c>
      <c r="R95" s="40">
        <f t="shared" si="4"/>
        <v>0</v>
      </c>
      <c r="S95" s="121">
        <f t="shared" si="5"/>
        <v>0</v>
      </c>
      <c r="T95" s="17"/>
      <c r="U95" s="17"/>
    </row>
    <row r="96" spans="1:55" ht="12.75">
      <c r="A96" s="1" t="s">
        <v>136</v>
      </c>
      <c r="B96" s="53">
        <v>0.06</v>
      </c>
      <c r="C96" s="37">
        <v>0.01</v>
      </c>
      <c r="D96" s="106">
        <v>0.01</v>
      </c>
      <c r="E96" s="111">
        <v>0.01</v>
      </c>
      <c r="F96" s="106">
        <v>0.01</v>
      </c>
      <c r="G96" s="84">
        <f t="shared" si="6"/>
        <v>0.006666666666666666</v>
      </c>
      <c r="H96" s="56"/>
      <c r="I96" s="48"/>
      <c r="J96" s="48"/>
      <c r="K96" s="26">
        <v>0.04</v>
      </c>
      <c r="L96" s="46"/>
      <c r="M96" s="46"/>
      <c r="N96" s="48"/>
      <c r="O96" s="26"/>
      <c r="P96" s="26">
        <v>0.02</v>
      </c>
      <c r="Q96" s="118">
        <f t="shared" si="7"/>
        <v>0.014723203769140167</v>
      </c>
      <c r="R96" s="40">
        <f t="shared" si="4"/>
        <v>1</v>
      </c>
      <c r="S96" s="121">
        <f t="shared" si="5"/>
        <v>1</v>
      </c>
      <c r="T96" s="17"/>
      <c r="U96" s="17"/>
      <c r="BC96">
        <v>1</v>
      </c>
    </row>
    <row r="97" spans="1:21" ht="12.75">
      <c r="A97" s="1" t="s">
        <v>137</v>
      </c>
      <c r="B97" s="53"/>
      <c r="C97" s="37"/>
      <c r="D97" s="106"/>
      <c r="E97" s="111"/>
      <c r="F97" s="106"/>
      <c r="G97" s="84">
        <f t="shared" si="6"/>
        <v>0.0022222222222222222</v>
      </c>
      <c r="H97" s="56"/>
      <c r="I97" s="26">
        <v>0.02</v>
      </c>
      <c r="J97" s="48"/>
      <c r="K97" s="48"/>
      <c r="L97" s="46"/>
      <c r="M97" s="46"/>
      <c r="N97" s="48"/>
      <c r="O97" s="26"/>
      <c r="P97" s="26"/>
      <c r="Q97" s="118">
        <f t="shared" si="7"/>
        <v>0</v>
      </c>
      <c r="R97" s="40">
        <f t="shared" si="4"/>
        <v>0</v>
      </c>
      <c r="S97" s="121">
        <f t="shared" si="5"/>
        <v>0</v>
      </c>
      <c r="T97" s="17"/>
      <c r="U97" s="17"/>
    </row>
    <row r="98" spans="1:21" ht="12.75">
      <c r="A98" s="1" t="s">
        <v>138</v>
      </c>
      <c r="B98" s="53"/>
      <c r="C98" s="37"/>
      <c r="D98" s="106"/>
      <c r="E98" s="111"/>
      <c r="F98" s="106"/>
      <c r="G98" s="84">
        <f t="shared" si="6"/>
        <v>0.0044444444444444444</v>
      </c>
      <c r="H98" s="56"/>
      <c r="I98" s="48"/>
      <c r="J98" s="48"/>
      <c r="K98" s="26">
        <v>0.04</v>
      </c>
      <c r="L98" s="46"/>
      <c r="M98" s="46"/>
      <c r="N98" s="48"/>
      <c r="O98" s="26"/>
      <c r="P98" s="26"/>
      <c r="Q98" s="118">
        <f t="shared" si="7"/>
        <v>0</v>
      </c>
      <c r="R98" s="40">
        <f t="shared" si="4"/>
        <v>0</v>
      </c>
      <c r="S98" s="121">
        <f t="shared" si="5"/>
        <v>0</v>
      </c>
      <c r="T98" s="17"/>
      <c r="U98" s="17"/>
    </row>
    <row r="99" spans="1:85" ht="12.75">
      <c r="A99" s="1" t="s">
        <v>139</v>
      </c>
      <c r="B99" s="54">
        <v>7.2</v>
      </c>
      <c r="C99" s="37">
        <v>8.25</v>
      </c>
      <c r="D99" s="107">
        <v>11.19</v>
      </c>
      <c r="E99" s="111">
        <v>9.69</v>
      </c>
      <c r="F99" s="106">
        <v>11.59</v>
      </c>
      <c r="G99" s="84">
        <f t="shared" si="6"/>
        <v>6.376666666666667</v>
      </c>
      <c r="H99" s="25">
        <v>8.18</v>
      </c>
      <c r="I99" s="26">
        <v>9.28</v>
      </c>
      <c r="J99" s="26">
        <v>4.86</v>
      </c>
      <c r="K99" s="26">
        <v>8.02</v>
      </c>
      <c r="L99" s="23">
        <v>6.31</v>
      </c>
      <c r="M99" s="23">
        <v>6.33</v>
      </c>
      <c r="N99" s="26">
        <v>5.02</v>
      </c>
      <c r="O99" s="26">
        <v>4.56</v>
      </c>
      <c r="P99" s="26">
        <v>4.83</v>
      </c>
      <c r="Q99" s="118">
        <f t="shared" si="7"/>
        <v>5.874558303886927</v>
      </c>
      <c r="R99" s="40">
        <f t="shared" si="4"/>
        <v>399</v>
      </c>
      <c r="S99" s="121">
        <f t="shared" si="5"/>
        <v>57</v>
      </c>
      <c r="T99" s="17">
        <v>2</v>
      </c>
      <c r="U99" s="17">
        <v>11</v>
      </c>
      <c r="V99">
        <v>3</v>
      </c>
      <c r="W99" s="80">
        <v>9</v>
      </c>
      <c r="Z99">
        <v>10</v>
      </c>
      <c r="AA99">
        <v>2</v>
      </c>
      <c r="AB99">
        <v>4</v>
      </c>
      <c r="AC99">
        <v>27</v>
      </c>
      <c r="AD99">
        <v>2</v>
      </c>
      <c r="AF99">
        <v>2</v>
      </c>
      <c r="AG99">
        <v>11</v>
      </c>
      <c r="AH99">
        <v>2</v>
      </c>
      <c r="AI99">
        <v>11</v>
      </c>
      <c r="AJ99">
        <v>2</v>
      </c>
      <c r="AK99">
        <v>2</v>
      </c>
      <c r="AL99">
        <v>13</v>
      </c>
      <c r="AM99">
        <v>12</v>
      </c>
      <c r="AN99">
        <v>8</v>
      </c>
      <c r="AP99">
        <v>7</v>
      </c>
      <c r="AQ99">
        <v>3</v>
      </c>
      <c r="AR99">
        <v>6</v>
      </c>
      <c r="AS99">
        <v>3</v>
      </c>
      <c r="AU99">
        <v>18</v>
      </c>
      <c r="AV99">
        <v>5</v>
      </c>
      <c r="AW99">
        <v>26</v>
      </c>
      <c r="AX99">
        <v>3</v>
      </c>
      <c r="AY99">
        <v>3</v>
      </c>
      <c r="AZ99">
        <v>3</v>
      </c>
      <c r="BA99">
        <v>4</v>
      </c>
      <c r="BB99">
        <v>1</v>
      </c>
      <c r="BC99">
        <v>8</v>
      </c>
      <c r="BE99">
        <v>2</v>
      </c>
      <c r="BF99">
        <v>6</v>
      </c>
      <c r="BG99">
        <v>2</v>
      </c>
      <c r="BH99">
        <v>16</v>
      </c>
      <c r="BI99">
        <v>17</v>
      </c>
      <c r="BJ99">
        <v>1</v>
      </c>
      <c r="BK99">
        <v>1</v>
      </c>
      <c r="BL99">
        <v>2</v>
      </c>
      <c r="BM99">
        <v>9</v>
      </c>
      <c r="BN99">
        <v>11</v>
      </c>
      <c r="BO99">
        <v>6</v>
      </c>
      <c r="BP99">
        <v>4</v>
      </c>
      <c r="BQ99">
        <v>10</v>
      </c>
      <c r="BR99">
        <v>5</v>
      </c>
      <c r="BT99">
        <v>4</v>
      </c>
      <c r="BU99">
        <v>8</v>
      </c>
      <c r="BV99">
        <v>5</v>
      </c>
      <c r="BW99">
        <v>4</v>
      </c>
      <c r="BX99">
        <v>1</v>
      </c>
      <c r="BY99">
        <v>23</v>
      </c>
      <c r="BZ99">
        <v>1</v>
      </c>
      <c r="CC99">
        <v>4</v>
      </c>
      <c r="CD99">
        <v>3</v>
      </c>
      <c r="CE99">
        <v>20</v>
      </c>
      <c r="CF99">
        <v>4</v>
      </c>
      <c r="CG99">
        <v>7</v>
      </c>
    </row>
    <row r="100" spans="1:82" ht="12.75">
      <c r="A100" s="1" t="s">
        <v>140</v>
      </c>
      <c r="B100" s="53"/>
      <c r="C100" s="37"/>
      <c r="D100" s="106"/>
      <c r="E100" s="111"/>
      <c r="F100" s="106"/>
      <c r="G100" s="84">
        <f t="shared" si="6"/>
        <v>0.09202501202501202</v>
      </c>
      <c r="H100" s="24">
        <f>5/46.2</f>
        <v>0.10822510822510822</v>
      </c>
      <c r="I100" s="26">
        <v>0.02</v>
      </c>
      <c r="J100" s="26">
        <v>0.06</v>
      </c>
      <c r="K100" s="26">
        <v>0.06</v>
      </c>
      <c r="L100" s="23">
        <v>0.2</v>
      </c>
      <c r="M100" s="23">
        <v>0.07</v>
      </c>
      <c r="N100" s="26">
        <v>0.2</v>
      </c>
      <c r="O100" s="26">
        <v>0.06</v>
      </c>
      <c r="P100" s="26">
        <v>0.05</v>
      </c>
      <c r="Q100" s="118">
        <f t="shared" si="7"/>
        <v>0.3680800942285042</v>
      </c>
      <c r="R100" s="40">
        <f t="shared" si="4"/>
        <v>25</v>
      </c>
      <c r="S100" s="121">
        <f t="shared" si="5"/>
        <v>7</v>
      </c>
      <c r="T100" s="17"/>
      <c r="U100" s="17"/>
      <c r="AM100">
        <v>2</v>
      </c>
      <c r="AZ100">
        <v>4</v>
      </c>
      <c r="BA100">
        <v>1</v>
      </c>
      <c r="BC100">
        <v>1</v>
      </c>
      <c r="BV100">
        <v>14</v>
      </c>
      <c r="BW100">
        <v>2</v>
      </c>
      <c r="CD100">
        <v>1</v>
      </c>
    </row>
    <row r="101" spans="1:85" ht="12.75">
      <c r="A101" s="1" t="s">
        <v>141</v>
      </c>
      <c r="B101" s="53">
        <v>0.79</v>
      </c>
      <c r="C101" s="37">
        <v>1.29</v>
      </c>
      <c r="D101" s="106">
        <v>2.29</v>
      </c>
      <c r="E101" s="111">
        <v>0.52</v>
      </c>
      <c r="F101" s="106">
        <v>0.97</v>
      </c>
      <c r="G101" s="84">
        <f t="shared" si="6"/>
        <v>1.6335985001753393</v>
      </c>
      <c r="H101" s="25">
        <v>0.28</v>
      </c>
      <c r="I101" s="26">
        <v>2.05</v>
      </c>
      <c r="J101" s="26">
        <v>4.68</v>
      </c>
      <c r="K101" s="26">
        <v>0.26</v>
      </c>
      <c r="L101" s="23">
        <v>1.33</v>
      </c>
      <c r="M101" s="23">
        <v>2.25</v>
      </c>
      <c r="N101" s="26">
        <v>1.4323865015780528</v>
      </c>
      <c r="O101" s="26">
        <v>1.08</v>
      </c>
      <c r="P101" s="26">
        <v>1.34</v>
      </c>
      <c r="Q101" s="118">
        <f t="shared" si="7"/>
        <v>0.47114252061248535</v>
      </c>
      <c r="R101" s="40">
        <f t="shared" si="4"/>
        <v>32</v>
      </c>
      <c r="S101" s="121">
        <f t="shared" si="5"/>
        <v>5</v>
      </c>
      <c r="T101" s="17"/>
      <c r="U101" s="17">
        <v>4</v>
      </c>
      <c r="AM101">
        <v>5</v>
      </c>
      <c r="AU101">
        <v>8</v>
      </c>
      <c r="BP101">
        <v>8</v>
      </c>
      <c r="CG101">
        <v>7</v>
      </c>
    </row>
    <row r="102" spans="1:86" ht="12.75">
      <c r="A102" s="1" t="s">
        <v>142</v>
      </c>
      <c r="B102" s="53">
        <v>10.23</v>
      </c>
      <c r="C102" s="37">
        <v>8.59</v>
      </c>
      <c r="D102" s="107">
        <v>8.7</v>
      </c>
      <c r="E102" s="111">
        <v>7.61</v>
      </c>
      <c r="F102" s="106">
        <v>4.68</v>
      </c>
      <c r="G102" s="84">
        <f t="shared" si="6"/>
        <v>3.83</v>
      </c>
      <c r="H102" s="25">
        <v>3.27</v>
      </c>
      <c r="I102" s="26">
        <v>2.58</v>
      </c>
      <c r="J102" s="26">
        <v>3.35</v>
      </c>
      <c r="K102" s="26">
        <v>4.21</v>
      </c>
      <c r="L102" s="23">
        <v>4.66</v>
      </c>
      <c r="M102" s="23">
        <v>5.24</v>
      </c>
      <c r="N102" s="26">
        <v>4.06</v>
      </c>
      <c r="O102" s="26">
        <v>4.39</v>
      </c>
      <c r="P102" s="26">
        <v>2.71</v>
      </c>
      <c r="Q102" s="118">
        <f t="shared" si="7"/>
        <v>2.5029446407538285</v>
      </c>
      <c r="R102" s="40">
        <f t="shared" si="4"/>
        <v>170</v>
      </c>
      <c r="S102" s="121">
        <f t="shared" si="5"/>
        <v>40</v>
      </c>
      <c r="T102" s="17">
        <v>4</v>
      </c>
      <c r="U102" s="17">
        <v>8</v>
      </c>
      <c r="V102">
        <v>2</v>
      </c>
      <c r="X102">
        <v>1</v>
      </c>
      <c r="Y102">
        <v>1</v>
      </c>
      <c r="Z102">
        <v>5</v>
      </c>
      <c r="AA102">
        <v>9</v>
      </c>
      <c r="AB102">
        <v>4</v>
      </c>
      <c r="AC102">
        <v>12</v>
      </c>
      <c r="AD102">
        <v>2</v>
      </c>
      <c r="AF102">
        <v>4</v>
      </c>
      <c r="AG102">
        <v>4</v>
      </c>
      <c r="AI102">
        <v>6</v>
      </c>
      <c r="AJ102">
        <v>1</v>
      </c>
      <c r="AK102">
        <v>10</v>
      </c>
      <c r="AL102">
        <v>6</v>
      </c>
      <c r="AM102">
        <v>6</v>
      </c>
      <c r="AP102">
        <v>1</v>
      </c>
      <c r="AQ102">
        <v>3</v>
      </c>
      <c r="AR102">
        <v>3</v>
      </c>
      <c r="AS102">
        <v>9</v>
      </c>
      <c r="AU102">
        <v>8</v>
      </c>
      <c r="AV102">
        <v>5</v>
      </c>
      <c r="AW102">
        <v>3</v>
      </c>
      <c r="AX102">
        <v>12</v>
      </c>
      <c r="AY102">
        <v>1</v>
      </c>
      <c r="BC102">
        <v>6</v>
      </c>
      <c r="BE102">
        <v>2</v>
      </c>
      <c r="BF102">
        <v>1</v>
      </c>
      <c r="BH102">
        <v>2</v>
      </c>
      <c r="BI102">
        <v>6</v>
      </c>
      <c r="BM102">
        <v>1</v>
      </c>
      <c r="BN102">
        <v>4</v>
      </c>
      <c r="BP102">
        <v>1</v>
      </c>
      <c r="BQ102">
        <v>2</v>
      </c>
      <c r="CD102">
        <v>1</v>
      </c>
      <c r="CE102">
        <v>3</v>
      </c>
      <c r="CF102">
        <v>5</v>
      </c>
      <c r="CG102">
        <v>2</v>
      </c>
      <c r="CH102">
        <v>4</v>
      </c>
    </row>
    <row r="103" spans="1:21" ht="12.75">
      <c r="A103" s="1" t="s">
        <v>246</v>
      </c>
      <c r="B103" s="53"/>
      <c r="C103" s="37">
        <v>0.01</v>
      </c>
      <c r="D103" s="106"/>
      <c r="E103" s="111"/>
      <c r="F103" s="106"/>
      <c r="G103" s="84">
        <f t="shared" si="6"/>
        <v>0</v>
      </c>
      <c r="H103" s="25"/>
      <c r="I103" s="26"/>
      <c r="J103" s="26"/>
      <c r="K103" s="26"/>
      <c r="L103" s="23"/>
      <c r="M103" s="23"/>
      <c r="N103" s="26"/>
      <c r="O103" s="26"/>
      <c r="P103" s="26"/>
      <c r="Q103" s="118">
        <f t="shared" si="7"/>
        <v>0</v>
      </c>
      <c r="R103" s="40">
        <f t="shared" si="4"/>
        <v>0</v>
      </c>
      <c r="S103" s="121">
        <f t="shared" si="5"/>
        <v>0</v>
      </c>
      <c r="T103" s="17"/>
      <c r="U103" s="17"/>
    </row>
    <row r="104" spans="1:86" ht="12.75">
      <c r="A104" s="1" t="s">
        <v>143</v>
      </c>
      <c r="B104" s="53">
        <v>7.16</v>
      </c>
      <c r="C104" s="37">
        <v>3.98</v>
      </c>
      <c r="D104" s="106">
        <v>5.02</v>
      </c>
      <c r="E104" s="111">
        <v>4.32</v>
      </c>
      <c r="F104" s="107">
        <v>3.6</v>
      </c>
      <c r="G104" s="84">
        <f t="shared" si="6"/>
        <v>3.494444444444444</v>
      </c>
      <c r="H104" s="25">
        <v>3.06</v>
      </c>
      <c r="I104" s="26">
        <v>2.95</v>
      </c>
      <c r="J104" s="26">
        <v>2.86</v>
      </c>
      <c r="K104" s="26">
        <v>3.25</v>
      </c>
      <c r="L104" s="23">
        <v>4.5</v>
      </c>
      <c r="M104" s="23">
        <v>4.51</v>
      </c>
      <c r="N104" s="26">
        <v>4.03</v>
      </c>
      <c r="O104" s="26">
        <v>3.57</v>
      </c>
      <c r="P104" s="26">
        <v>2.72</v>
      </c>
      <c r="Q104" s="118">
        <f t="shared" si="7"/>
        <v>2.6943462897526507</v>
      </c>
      <c r="R104" s="40">
        <f t="shared" si="4"/>
        <v>183</v>
      </c>
      <c r="S104" s="121">
        <f t="shared" si="5"/>
        <v>47</v>
      </c>
      <c r="T104" s="17"/>
      <c r="U104" s="17">
        <v>7</v>
      </c>
      <c r="V104">
        <v>4</v>
      </c>
      <c r="X104">
        <v>4</v>
      </c>
      <c r="Y104">
        <v>1</v>
      </c>
      <c r="Z104">
        <v>4</v>
      </c>
      <c r="AA104">
        <v>9</v>
      </c>
      <c r="AC104">
        <v>6</v>
      </c>
      <c r="AD104">
        <v>1</v>
      </c>
      <c r="AF104">
        <v>1</v>
      </c>
      <c r="AI104">
        <v>4</v>
      </c>
      <c r="AJ104">
        <v>2</v>
      </c>
      <c r="AK104">
        <v>3</v>
      </c>
      <c r="AL104">
        <v>12</v>
      </c>
      <c r="AM104">
        <v>4</v>
      </c>
      <c r="AO104">
        <v>4</v>
      </c>
      <c r="AQ104">
        <v>3</v>
      </c>
      <c r="AR104">
        <v>13</v>
      </c>
      <c r="AS104">
        <v>4</v>
      </c>
      <c r="AT104">
        <v>1</v>
      </c>
      <c r="AU104">
        <v>4</v>
      </c>
      <c r="AV104">
        <v>3</v>
      </c>
      <c r="AW104">
        <v>8</v>
      </c>
      <c r="AX104">
        <v>2</v>
      </c>
      <c r="AY104">
        <v>1</v>
      </c>
      <c r="BA104">
        <v>1</v>
      </c>
      <c r="BC104">
        <v>4</v>
      </c>
      <c r="BE104">
        <v>3</v>
      </c>
      <c r="BG104">
        <v>4</v>
      </c>
      <c r="BH104">
        <v>5</v>
      </c>
      <c r="BI104">
        <v>7</v>
      </c>
      <c r="BJ104">
        <v>2</v>
      </c>
      <c r="BK104">
        <v>3</v>
      </c>
      <c r="BO104">
        <v>3</v>
      </c>
      <c r="BP104">
        <v>1</v>
      </c>
      <c r="BQ104">
        <v>3</v>
      </c>
      <c r="BR104">
        <v>4</v>
      </c>
      <c r="BV104">
        <v>2</v>
      </c>
      <c r="BW104">
        <v>1</v>
      </c>
      <c r="BX104">
        <v>2</v>
      </c>
      <c r="BY104">
        <v>6</v>
      </c>
      <c r="BZ104">
        <v>1</v>
      </c>
      <c r="CC104">
        <v>4</v>
      </c>
      <c r="CD104">
        <v>1</v>
      </c>
      <c r="CE104">
        <v>6</v>
      </c>
      <c r="CF104">
        <v>9</v>
      </c>
      <c r="CG104">
        <v>5</v>
      </c>
      <c r="CH104">
        <v>1</v>
      </c>
    </row>
    <row r="105" spans="1:86" ht="12.75">
      <c r="A105" s="1" t="s">
        <v>144</v>
      </c>
      <c r="B105" s="53">
        <v>2.11</v>
      </c>
      <c r="C105" s="44">
        <v>1.9</v>
      </c>
      <c r="D105" s="106">
        <v>2.39</v>
      </c>
      <c r="E105" s="112">
        <v>1.8</v>
      </c>
      <c r="F105" s="107">
        <v>2.3</v>
      </c>
      <c r="G105" s="84">
        <f t="shared" si="6"/>
        <v>2.041111111111111</v>
      </c>
      <c r="H105" s="24">
        <v>1.3</v>
      </c>
      <c r="I105" s="26">
        <v>1.84</v>
      </c>
      <c r="J105" s="26">
        <v>1.17</v>
      </c>
      <c r="K105" s="26">
        <v>3.04</v>
      </c>
      <c r="L105" s="23">
        <v>1.46</v>
      </c>
      <c r="M105" s="23">
        <v>2.65</v>
      </c>
      <c r="N105" s="26">
        <v>2.34</v>
      </c>
      <c r="O105" s="26">
        <v>2.92</v>
      </c>
      <c r="P105" s="26">
        <v>1.65</v>
      </c>
      <c r="Q105" s="118">
        <f t="shared" si="7"/>
        <v>2.6943462897526507</v>
      </c>
      <c r="R105" s="40">
        <f t="shared" si="4"/>
        <v>183</v>
      </c>
      <c r="S105" s="121">
        <f t="shared" si="5"/>
        <v>48</v>
      </c>
      <c r="T105" s="17">
        <v>1</v>
      </c>
      <c r="U105" s="17">
        <v>10</v>
      </c>
      <c r="V105">
        <v>10</v>
      </c>
      <c r="W105" s="80">
        <v>2</v>
      </c>
      <c r="X105">
        <v>5</v>
      </c>
      <c r="Z105">
        <v>2</v>
      </c>
      <c r="AA105">
        <v>3</v>
      </c>
      <c r="AB105">
        <v>4</v>
      </c>
      <c r="AC105">
        <v>1</v>
      </c>
      <c r="AD105">
        <v>3</v>
      </c>
      <c r="AE105">
        <v>7</v>
      </c>
      <c r="AF105">
        <v>3</v>
      </c>
      <c r="AG105">
        <v>2</v>
      </c>
      <c r="AI105">
        <v>1</v>
      </c>
      <c r="AJ105">
        <v>5</v>
      </c>
      <c r="AK105">
        <v>3</v>
      </c>
      <c r="AL105">
        <v>2</v>
      </c>
      <c r="AM105">
        <v>4</v>
      </c>
      <c r="AP105">
        <v>1</v>
      </c>
      <c r="AQ105">
        <v>1</v>
      </c>
      <c r="AR105">
        <v>12</v>
      </c>
      <c r="AT105">
        <v>1</v>
      </c>
      <c r="AU105">
        <v>2</v>
      </c>
      <c r="AV105">
        <v>3</v>
      </c>
      <c r="AX105">
        <v>10</v>
      </c>
      <c r="AY105">
        <v>11</v>
      </c>
      <c r="AZ105">
        <v>10</v>
      </c>
      <c r="BA105">
        <v>9</v>
      </c>
      <c r="BB105">
        <v>3</v>
      </c>
      <c r="BD105">
        <v>1</v>
      </c>
      <c r="BF105">
        <v>1</v>
      </c>
      <c r="BG105">
        <v>1</v>
      </c>
      <c r="BI105">
        <v>3</v>
      </c>
      <c r="BK105">
        <v>2</v>
      </c>
      <c r="BL105">
        <v>2</v>
      </c>
      <c r="BM105">
        <v>3</v>
      </c>
      <c r="BN105">
        <v>7</v>
      </c>
      <c r="BO105">
        <v>2</v>
      </c>
      <c r="BP105">
        <v>2</v>
      </c>
      <c r="BQ105">
        <v>4</v>
      </c>
      <c r="BR105">
        <v>6</v>
      </c>
      <c r="BT105">
        <v>2</v>
      </c>
      <c r="BU105">
        <v>5</v>
      </c>
      <c r="BW105">
        <v>4</v>
      </c>
      <c r="BX105">
        <v>2</v>
      </c>
      <c r="BY105">
        <v>3</v>
      </c>
      <c r="CF105">
        <v>1</v>
      </c>
      <c r="CH105">
        <v>1</v>
      </c>
    </row>
    <row r="106" spans="1:86" ht="12.75">
      <c r="A106" s="1" t="s">
        <v>145</v>
      </c>
      <c r="B106" s="53">
        <v>2.85</v>
      </c>
      <c r="C106" s="37">
        <v>2.54</v>
      </c>
      <c r="D106" s="107">
        <v>5</v>
      </c>
      <c r="E106" s="111">
        <v>10.74</v>
      </c>
      <c r="F106" s="106">
        <v>23.02</v>
      </c>
      <c r="G106" s="84">
        <f t="shared" si="6"/>
        <v>39.483333333333334</v>
      </c>
      <c r="H106" s="25">
        <v>32.37</v>
      </c>
      <c r="I106" s="26">
        <v>38.55</v>
      </c>
      <c r="J106" s="26">
        <v>39.15</v>
      </c>
      <c r="K106" s="26">
        <v>36.17</v>
      </c>
      <c r="L106" s="23">
        <v>40.46</v>
      </c>
      <c r="M106" s="23">
        <v>41.23</v>
      </c>
      <c r="N106" s="26">
        <v>35.7</v>
      </c>
      <c r="O106" s="26">
        <v>48.5</v>
      </c>
      <c r="P106" s="26">
        <v>43.22</v>
      </c>
      <c r="Q106" s="118">
        <f t="shared" si="7"/>
        <v>49.08716136631332</v>
      </c>
      <c r="R106" s="40">
        <f t="shared" si="4"/>
        <v>3334</v>
      </c>
      <c r="S106" s="121">
        <f t="shared" si="5"/>
        <v>64</v>
      </c>
      <c r="T106" s="17">
        <v>27</v>
      </c>
      <c r="U106" s="17">
        <v>37</v>
      </c>
      <c r="V106">
        <v>38</v>
      </c>
      <c r="W106" s="80">
        <v>16</v>
      </c>
      <c r="X106" s="80">
        <v>83</v>
      </c>
      <c r="Y106" s="80">
        <v>56</v>
      </c>
      <c r="Z106" s="80">
        <v>72</v>
      </c>
      <c r="AA106" s="80">
        <v>121</v>
      </c>
      <c r="AB106">
        <v>27</v>
      </c>
      <c r="AC106" s="80">
        <v>17</v>
      </c>
      <c r="AD106">
        <v>36</v>
      </c>
      <c r="AE106">
        <v>34</v>
      </c>
      <c r="AF106">
        <v>28</v>
      </c>
      <c r="AG106">
        <v>19</v>
      </c>
      <c r="AH106">
        <v>3</v>
      </c>
      <c r="AI106">
        <v>155</v>
      </c>
      <c r="AJ106">
        <v>82</v>
      </c>
      <c r="AK106">
        <v>104</v>
      </c>
      <c r="AL106">
        <v>25</v>
      </c>
      <c r="AM106">
        <v>74</v>
      </c>
      <c r="AO106">
        <v>33</v>
      </c>
      <c r="AP106">
        <v>25</v>
      </c>
      <c r="AQ106">
        <v>3</v>
      </c>
      <c r="AR106">
        <v>71</v>
      </c>
      <c r="AT106">
        <v>59</v>
      </c>
      <c r="AU106">
        <v>26</v>
      </c>
      <c r="AV106">
        <v>46</v>
      </c>
      <c r="AW106">
        <v>18</v>
      </c>
      <c r="AX106">
        <v>117</v>
      </c>
      <c r="AY106">
        <v>139</v>
      </c>
      <c r="AZ106">
        <v>141</v>
      </c>
      <c r="BA106">
        <v>116</v>
      </c>
      <c r="BB106">
        <v>55</v>
      </c>
      <c r="BC106">
        <v>115</v>
      </c>
      <c r="BD106">
        <v>41</v>
      </c>
      <c r="BE106">
        <v>52</v>
      </c>
      <c r="BF106">
        <v>9</v>
      </c>
      <c r="BG106">
        <v>17</v>
      </c>
      <c r="BH106">
        <v>18</v>
      </c>
      <c r="BI106">
        <v>33</v>
      </c>
      <c r="BJ106">
        <v>42</v>
      </c>
      <c r="BK106">
        <v>17</v>
      </c>
      <c r="BL106">
        <v>44</v>
      </c>
      <c r="BM106">
        <v>40</v>
      </c>
      <c r="BN106">
        <v>41</v>
      </c>
      <c r="BO106">
        <v>36</v>
      </c>
      <c r="BP106">
        <v>67</v>
      </c>
      <c r="BQ106">
        <v>85</v>
      </c>
      <c r="BR106">
        <v>66</v>
      </c>
      <c r="BS106">
        <v>1</v>
      </c>
      <c r="BT106">
        <v>52</v>
      </c>
      <c r="BU106">
        <v>35</v>
      </c>
      <c r="BV106">
        <v>74</v>
      </c>
      <c r="BW106">
        <v>112</v>
      </c>
      <c r="BX106">
        <v>91</v>
      </c>
      <c r="BY106">
        <v>40</v>
      </c>
      <c r="BZ106">
        <v>128</v>
      </c>
      <c r="CA106">
        <v>6</v>
      </c>
      <c r="CC106">
        <v>45</v>
      </c>
      <c r="CD106">
        <v>19</v>
      </c>
      <c r="CE106">
        <v>17</v>
      </c>
      <c r="CF106">
        <v>43</v>
      </c>
      <c r="CG106">
        <v>30</v>
      </c>
      <c r="CH106">
        <v>15</v>
      </c>
    </row>
    <row r="107" spans="1:86" ht="12.75">
      <c r="A107" s="1" t="s">
        <v>146</v>
      </c>
      <c r="B107" s="53">
        <v>33.08</v>
      </c>
      <c r="C107" s="37">
        <v>33.74</v>
      </c>
      <c r="D107" s="107">
        <v>49.43</v>
      </c>
      <c r="E107" s="111">
        <v>40.04</v>
      </c>
      <c r="F107" s="106">
        <v>44.77</v>
      </c>
      <c r="G107" s="84">
        <f t="shared" si="6"/>
        <v>55.81888888888889</v>
      </c>
      <c r="H107" s="25">
        <v>50.53</v>
      </c>
      <c r="I107" s="26">
        <v>44.9</v>
      </c>
      <c r="J107" s="26">
        <v>44.7</v>
      </c>
      <c r="K107" s="26">
        <v>49.38</v>
      </c>
      <c r="L107" s="23">
        <v>49.87</v>
      </c>
      <c r="M107" s="23">
        <v>55.38</v>
      </c>
      <c r="N107" s="26">
        <v>67.34</v>
      </c>
      <c r="O107" s="26">
        <v>72.05</v>
      </c>
      <c r="P107" s="26">
        <v>68.22</v>
      </c>
      <c r="Q107" s="118">
        <f t="shared" si="7"/>
        <v>74.16077738515902</v>
      </c>
      <c r="R107" s="40">
        <f t="shared" si="4"/>
        <v>5037</v>
      </c>
      <c r="S107" s="121">
        <f t="shared" si="5"/>
        <v>67</v>
      </c>
      <c r="T107" s="17">
        <v>43</v>
      </c>
      <c r="U107" s="17">
        <v>51</v>
      </c>
      <c r="V107">
        <v>87</v>
      </c>
      <c r="W107" s="80">
        <v>71</v>
      </c>
      <c r="X107" s="80">
        <v>203</v>
      </c>
      <c r="Y107" s="80">
        <v>45</v>
      </c>
      <c r="Z107" s="80">
        <v>58</v>
      </c>
      <c r="AA107" s="80">
        <v>164</v>
      </c>
      <c r="AB107">
        <v>41</v>
      </c>
      <c r="AC107" s="80">
        <v>12</v>
      </c>
      <c r="AD107">
        <v>90</v>
      </c>
      <c r="AE107">
        <v>45</v>
      </c>
      <c r="AF107">
        <v>41</v>
      </c>
      <c r="AG107">
        <v>26</v>
      </c>
      <c r="AH107">
        <v>3</v>
      </c>
      <c r="AI107">
        <v>88</v>
      </c>
      <c r="AJ107">
        <v>177</v>
      </c>
      <c r="AK107">
        <v>112</v>
      </c>
      <c r="AL107">
        <v>32</v>
      </c>
      <c r="AM107">
        <v>134</v>
      </c>
      <c r="AN107">
        <v>86</v>
      </c>
      <c r="AO107">
        <v>65</v>
      </c>
      <c r="AP107">
        <v>38</v>
      </c>
      <c r="AQ107">
        <v>4</v>
      </c>
      <c r="AR107">
        <v>89</v>
      </c>
      <c r="AS107">
        <v>6</v>
      </c>
      <c r="AT107">
        <v>55</v>
      </c>
      <c r="AU107">
        <v>32</v>
      </c>
      <c r="AV107">
        <v>48</v>
      </c>
      <c r="AW107">
        <v>12</v>
      </c>
      <c r="AX107">
        <v>99</v>
      </c>
      <c r="AY107">
        <v>224</v>
      </c>
      <c r="AZ107">
        <v>253</v>
      </c>
      <c r="BA107">
        <v>174</v>
      </c>
      <c r="BB107">
        <v>86</v>
      </c>
      <c r="BC107">
        <v>294</v>
      </c>
      <c r="BD107">
        <v>16</v>
      </c>
      <c r="BE107">
        <v>51</v>
      </c>
      <c r="BF107">
        <v>14</v>
      </c>
      <c r="BG107">
        <v>21</v>
      </c>
      <c r="BH107">
        <v>21</v>
      </c>
      <c r="BI107">
        <v>42</v>
      </c>
      <c r="BJ107">
        <v>35</v>
      </c>
      <c r="BK107">
        <v>16</v>
      </c>
      <c r="BL107">
        <v>156</v>
      </c>
      <c r="BM107">
        <v>117</v>
      </c>
      <c r="BN107">
        <v>94</v>
      </c>
      <c r="BO107">
        <v>100</v>
      </c>
      <c r="BP107">
        <v>63</v>
      </c>
      <c r="BQ107">
        <v>123</v>
      </c>
      <c r="BR107">
        <v>23</v>
      </c>
      <c r="BS107">
        <v>32</v>
      </c>
      <c r="BT107">
        <v>94</v>
      </c>
      <c r="BU107">
        <v>207</v>
      </c>
      <c r="BV107">
        <v>151</v>
      </c>
      <c r="BW107">
        <v>103</v>
      </c>
      <c r="BX107">
        <v>82</v>
      </c>
      <c r="BY107">
        <v>31</v>
      </c>
      <c r="BZ107">
        <v>93</v>
      </c>
      <c r="CA107">
        <v>34</v>
      </c>
      <c r="CB107">
        <v>31</v>
      </c>
      <c r="CC107">
        <v>40</v>
      </c>
      <c r="CD107">
        <v>11</v>
      </c>
      <c r="CE107">
        <v>46</v>
      </c>
      <c r="CF107">
        <v>51</v>
      </c>
      <c r="CG107">
        <v>44</v>
      </c>
      <c r="CH107">
        <v>7</v>
      </c>
    </row>
    <row r="108" spans="1:76" ht="12.75">
      <c r="A108" s="1" t="s">
        <v>147</v>
      </c>
      <c r="B108" s="53"/>
      <c r="C108" s="37"/>
      <c r="D108" s="106">
        <v>0.02</v>
      </c>
      <c r="E108" s="111"/>
      <c r="F108" s="106">
        <v>0.04</v>
      </c>
      <c r="G108" s="84">
        <f t="shared" si="6"/>
        <v>0.02222222222222222</v>
      </c>
      <c r="H108" s="39"/>
      <c r="I108" s="48"/>
      <c r="J108" s="26">
        <v>0.04</v>
      </c>
      <c r="K108" s="26">
        <v>0.08</v>
      </c>
      <c r="L108" s="23">
        <v>0.02</v>
      </c>
      <c r="M108" s="23">
        <v>0.03</v>
      </c>
      <c r="N108" s="48"/>
      <c r="O108" s="26">
        <v>0.03</v>
      </c>
      <c r="P108" s="26"/>
      <c r="Q108" s="118">
        <f t="shared" si="7"/>
        <v>0.029446407538280334</v>
      </c>
      <c r="R108" s="40">
        <f t="shared" si="4"/>
        <v>2</v>
      </c>
      <c r="S108" s="121">
        <f t="shared" si="5"/>
        <v>2</v>
      </c>
      <c r="T108" s="17"/>
      <c r="U108" s="17"/>
      <c r="BR108">
        <v>1</v>
      </c>
      <c r="BX108">
        <v>1</v>
      </c>
    </row>
    <row r="109" spans="1:85" ht="12.75">
      <c r="A109" s="1" t="s">
        <v>148</v>
      </c>
      <c r="B109" s="53">
        <v>1.48</v>
      </c>
      <c r="C109" s="37">
        <v>1.13</v>
      </c>
      <c r="D109" s="106">
        <v>0.87</v>
      </c>
      <c r="E109" s="111">
        <v>0.96</v>
      </c>
      <c r="F109" s="106">
        <v>1.04</v>
      </c>
      <c r="G109" s="84">
        <f t="shared" si="6"/>
        <v>1.216666666666667</v>
      </c>
      <c r="H109" s="25">
        <v>1.22</v>
      </c>
      <c r="I109" s="26">
        <v>1.23</v>
      </c>
      <c r="J109" s="26">
        <v>0.83</v>
      </c>
      <c r="K109" s="26">
        <v>0.89</v>
      </c>
      <c r="L109" s="23">
        <v>1.04</v>
      </c>
      <c r="M109" s="23">
        <v>1.69</v>
      </c>
      <c r="N109" s="26">
        <v>1.31</v>
      </c>
      <c r="O109" s="26">
        <v>1.62</v>
      </c>
      <c r="P109" s="26">
        <v>1.12</v>
      </c>
      <c r="Q109" s="118">
        <f t="shared" si="7"/>
        <v>1.5459363957597174</v>
      </c>
      <c r="R109" s="40">
        <f t="shared" si="4"/>
        <v>105</v>
      </c>
      <c r="S109" s="121">
        <f t="shared" si="5"/>
        <v>48</v>
      </c>
      <c r="T109" s="17"/>
      <c r="U109" s="17">
        <v>2</v>
      </c>
      <c r="V109">
        <v>2</v>
      </c>
      <c r="W109" s="80">
        <v>2</v>
      </c>
      <c r="Z109">
        <v>3</v>
      </c>
      <c r="AA109">
        <v>1</v>
      </c>
      <c r="AB109">
        <v>2</v>
      </c>
      <c r="AC109">
        <v>3</v>
      </c>
      <c r="AD109">
        <v>1</v>
      </c>
      <c r="AG109">
        <v>1</v>
      </c>
      <c r="AI109">
        <v>1</v>
      </c>
      <c r="AJ109">
        <v>1</v>
      </c>
      <c r="AL109">
        <v>2</v>
      </c>
      <c r="AM109">
        <v>1</v>
      </c>
      <c r="AP109">
        <v>1</v>
      </c>
      <c r="AQ109">
        <v>3</v>
      </c>
      <c r="AR109">
        <v>2</v>
      </c>
      <c r="AS109">
        <v>1</v>
      </c>
      <c r="AT109">
        <v>3</v>
      </c>
      <c r="AU109">
        <v>2</v>
      </c>
      <c r="AW109">
        <v>1</v>
      </c>
      <c r="AX109">
        <v>3</v>
      </c>
      <c r="AY109">
        <v>1</v>
      </c>
      <c r="AZ109">
        <v>1</v>
      </c>
      <c r="BA109">
        <v>2</v>
      </c>
      <c r="BC109">
        <v>3</v>
      </c>
      <c r="BD109">
        <v>1</v>
      </c>
      <c r="BE109">
        <v>1</v>
      </c>
      <c r="BF109">
        <v>1</v>
      </c>
      <c r="BG109">
        <v>2</v>
      </c>
      <c r="BH109">
        <v>1</v>
      </c>
      <c r="BI109">
        <v>4</v>
      </c>
      <c r="BM109">
        <v>1</v>
      </c>
      <c r="BN109">
        <v>1</v>
      </c>
      <c r="BP109">
        <v>4</v>
      </c>
      <c r="BQ109">
        <v>2</v>
      </c>
      <c r="BR109">
        <v>5</v>
      </c>
      <c r="BT109">
        <v>1</v>
      </c>
      <c r="BU109">
        <v>2</v>
      </c>
      <c r="BV109">
        <v>2</v>
      </c>
      <c r="BW109">
        <v>4</v>
      </c>
      <c r="BX109">
        <v>2</v>
      </c>
      <c r="BY109">
        <v>11</v>
      </c>
      <c r="BZ109">
        <v>2</v>
      </c>
      <c r="CC109">
        <v>8</v>
      </c>
      <c r="CD109">
        <v>2</v>
      </c>
      <c r="CE109">
        <v>1</v>
      </c>
      <c r="CF109">
        <v>1</v>
      </c>
      <c r="CG109">
        <v>1</v>
      </c>
    </row>
    <row r="110" spans="1:84" ht="12.75">
      <c r="A110" s="1" t="s">
        <v>149</v>
      </c>
      <c r="B110" s="53">
        <v>0.09</v>
      </c>
      <c r="C110" s="37">
        <v>0.04</v>
      </c>
      <c r="D110" s="106">
        <v>0.11</v>
      </c>
      <c r="E110" s="111">
        <v>0.09</v>
      </c>
      <c r="F110" s="107">
        <v>0.1</v>
      </c>
      <c r="G110" s="84">
        <f t="shared" si="6"/>
        <v>0.19111111111111112</v>
      </c>
      <c r="H110" s="25">
        <v>0.21</v>
      </c>
      <c r="I110" s="26">
        <v>0.31</v>
      </c>
      <c r="J110" s="26">
        <v>0.2</v>
      </c>
      <c r="K110" s="26">
        <v>0.06</v>
      </c>
      <c r="L110" s="23">
        <v>0.05</v>
      </c>
      <c r="M110" s="23">
        <v>0.27</v>
      </c>
      <c r="N110" s="26">
        <v>0.17</v>
      </c>
      <c r="O110" s="26">
        <v>0.22</v>
      </c>
      <c r="P110" s="26">
        <v>0.23</v>
      </c>
      <c r="Q110" s="118">
        <f t="shared" si="7"/>
        <v>0.2502944640753828</v>
      </c>
      <c r="R110" s="40">
        <f t="shared" si="4"/>
        <v>17</v>
      </c>
      <c r="S110" s="121">
        <f t="shared" si="5"/>
        <v>15</v>
      </c>
      <c r="T110" s="17"/>
      <c r="U110" s="17"/>
      <c r="AH110">
        <v>1</v>
      </c>
      <c r="AI110">
        <v>1</v>
      </c>
      <c r="AU110">
        <v>1</v>
      </c>
      <c r="AW110">
        <v>1</v>
      </c>
      <c r="AX110">
        <v>2</v>
      </c>
      <c r="AY110">
        <v>1</v>
      </c>
      <c r="AZ110">
        <v>1</v>
      </c>
      <c r="BA110">
        <v>2</v>
      </c>
      <c r="BB110">
        <v>1</v>
      </c>
      <c r="BC110">
        <v>1</v>
      </c>
      <c r="BO110">
        <v>1</v>
      </c>
      <c r="BR110">
        <v>1</v>
      </c>
      <c r="CC110">
        <v>1</v>
      </c>
      <c r="CD110">
        <v>1</v>
      </c>
      <c r="CF110">
        <v>1</v>
      </c>
    </row>
    <row r="111" spans="1:86" ht="12.75">
      <c r="A111" s="1" t="s">
        <v>150</v>
      </c>
      <c r="B111" s="53">
        <v>2.66</v>
      </c>
      <c r="C111" s="37">
        <v>1.93</v>
      </c>
      <c r="D111" s="106">
        <v>1.99</v>
      </c>
      <c r="E111" s="111">
        <v>2.07</v>
      </c>
      <c r="F111" s="107">
        <v>1.7</v>
      </c>
      <c r="G111" s="84">
        <f t="shared" si="6"/>
        <v>2.006666666666667</v>
      </c>
      <c r="H111" s="25">
        <v>1.77</v>
      </c>
      <c r="I111" s="26">
        <v>1.62</v>
      </c>
      <c r="J111" s="26">
        <v>3.15</v>
      </c>
      <c r="K111" s="26">
        <v>3.37</v>
      </c>
      <c r="L111" s="23">
        <v>2.16</v>
      </c>
      <c r="M111" s="23">
        <v>1.42</v>
      </c>
      <c r="N111" s="26">
        <v>1.89</v>
      </c>
      <c r="O111" s="26">
        <v>2</v>
      </c>
      <c r="P111" s="26">
        <v>0.68</v>
      </c>
      <c r="Q111" s="118">
        <f t="shared" si="7"/>
        <v>3.356890459363958</v>
      </c>
      <c r="R111" s="40">
        <f t="shared" si="4"/>
        <v>228</v>
      </c>
      <c r="S111" s="121">
        <f t="shared" si="5"/>
        <v>52</v>
      </c>
      <c r="T111" s="17">
        <v>3</v>
      </c>
      <c r="U111" s="17">
        <v>1</v>
      </c>
      <c r="V111">
        <v>6</v>
      </c>
      <c r="W111" s="80">
        <v>10</v>
      </c>
      <c r="X111" s="80">
        <v>3</v>
      </c>
      <c r="Y111" s="80">
        <v>3</v>
      </c>
      <c r="AA111" s="80">
        <v>5</v>
      </c>
      <c r="AB111">
        <v>7</v>
      </c>
      <c r="AC111">
        <v>1</v>
      </c>
      <c r="AD111">
        <v>7</v>
      </c>
      <c r="AE111">
        <v>4</v>
      </c>
      <c r="AG111">
        <v>6</v>
      </c>
      <c r="AH111">
        <v>3</v>
      </c>
      <c r="AI111">
        <v>4</v>
      </c>
      <c r="AJ111">
        <v>2</v>
      </c>
      <c r="AK111">
        <v>6</v>
      </c>
      <c r="AL111">
        <v>6</v>
      </c>
      <c r="AM111">
        <v>4</v>
      </c>
      <c r="AP111">
        <v>8</v>
      </c>
      <c r="AQ111">
        <v>2</v>
      </c>
      <c r="AT111">
        <v>4</v>
      </c>
      <c r="AU111">
        <v>5</v>
      </c>
      <c r="AW111">
        <v>4</v>
      </c>
      <c r="AX111">
        <v>1</v>
      </c>
      <c r="AZ111">
        <v>3</v>
      </c>
      <c r="BA111">
        <v>9</v>
      </c>
      <c r="BB111">
        <v>2</v>
      </c>
      <c r="BC111">
        <v>1</v>
      </c>
      <c r="BD111">
        <v>2</v>
      </c>
      <c r="BE111">
        <v>5</v>
      </c>
      <c r="BG111">
        <v>2</v>
      </c>
      <c r="BH111">
        <v>9</v>
      </c>
      <c r="BI111">
        <v>5</v>
      </c>
      <c r="BJ111">
        <v>2</v>
      </c>
      <c r="BK111">
        <v>1</v>
      </c>
      <c r="BN111">
        <v>2</v>
      </c>
      <c r="BP111">
        <v>6</v>
      </c>
      <c r="BQ111">
        <v>4</v>
      </c>
      <c r="BR111">
        <v>4</v>
      </c>
      <c r="BT111">
        <v>5</v>
      </c>
      <c r="BU111">
        <v>8</v>
      </c>
      <c r="BV111">
        <v>16</v>
      </c>
      <c r="BW111">
        <v>3</v>
      </c>
      <c r="BX111">
        <v>3</v>
      </c>
      <c r="BY111">
        <v>10</v>
      </c>
      <c r="BZ111">
        <v>2</v>
      </c>
      <c r="CC111">
        <v>1</v>
      </c>
      <c r="CD111">
        <v>2</v>
      </c>
      <c r="CE111">
        <v>2</v>
      </c>
      <c r="CF111">
        <v>9</v>
      </c>
      <c r="CG111">
        <v>3</v>
      </c>
      <c r="CH111">
        <v>2</v>
      </c>
    </row>
    <row r="112" spans="1:85" ht="12.75">
      <c r="A112" s="1" t="s">
        <v>151</v>
      </c>
      <c r="B112" s="53">
        <v>4.56</v>
      </c>
      <c r="C112" s="37">
        <v>5.73</v>
      </c>
      <c r="D112" s="106">
        <v>7.09</v>
      </c>
      <c r="E112" s="111">
        <v>12.12</v>
      </c>
      <c r="F112" s="106">
        <v>10.94</v>
      </c>
      <c r="G112" s="84">
        <f t="shared" si="6"/>
        <v>11.656666666666666</v>
      </c>
      <c r="H112" s="25">
        <v>13.08</v>
      </c>
      <c r="I112" s="26">
        <v>12.27</v>
      </c>
      <c r="J112" s="26">
        <v>11.67</v>
      </c>
      <c r="K112" s="26">
        <v>9.33</v>
      </c>
      <c r="L112" s="23">
        <v>10.62</v>
      </c>
      <c r="M112" s="23">
        <v>9.1</v>
      </c>
      <c r="N112" s="26">
        <v>11.91</v>
      </c>
      <c r="O112" s="26">
        <v>14.87</v>
      </c>
      <c r="P112" s="26">
        <v>12.06</v>
      </c>
      <c r="Q112" s="118">
        <f t="shared" si="7"/>
        <v>16.78445229681979</v>
      </c>
      <c r="R112" s="40">
        <f t="shared" si="4"/>
        <v>1140</v>
      </c>
      <c r="S112" s="121">
        <f t="shared" si="5"/>
        <v>62</v>
      </c>
      <c r="T112" s="17">
        <v>45</v>
      </c>
      <c r="U112" s="17">
        <v>1</v>
      </c>
      <c r="V112">
        <v>11</v>
      </c>
      <c r="W112" s="80">
        <v>12</v>
      </c>
      <c r="X112" s="80">
        <v>46</v>
      </c>
      <c r="Y112" s="80">
        <v>12</v>
      </c>
      <c r="AA112" s="80">
        <v>17</v>
      </c>
      <c r="AB112">
        <v>10</v>
      </c>
      <c r="AC112">
        <v>14</v>
      </c>
      <c r="AD112">
        <v>17</v>
      </c>
      <c r="AE112">
        <v>37</v>
      </c>
      <c r="AF112">
        <v>18</v>
      </c>
      <c r="AG112">
        <v>3</v>
      </c>
      <c r="AH112">
        <v>8</v>
      </c>
      <c r="AI112">
        <v>6</v>
      </c>
      <c r="AJ112">
        <v>51</v>
      </c>
      <c r="AK112">
        <v>21</v>
      </c>
      <c r="AL112">
        <v>1</v>
      </c>
      <c r="AM112">
        <v>14</v>
      </c>
      <c r="AN112">
        <v>12</v>
      </c>
      <c r="AO112">
        <v>17</v>
      </c>
      <c r="AP112">
        <v>10</v>
      </c>
      <c r="AQ112">
        <v>2</v>
      </c>
      <c r="AR112">
        <v>7</v>
      </c>
      <c r="AS112">
        <v>2</v>
      </c>
      <c r="AT112">
        <v>4</v>
      </c>
      <c r="AV112">
        <v>6</v>
      </c>
      <c r="AW112">
        <v>5</v>
      </c>
      <c r="AX112">
        <v>3</v>
      </c>
      <c r="AY112">
        <v>46</v>
      </c>
      <c r="AZ112">
        <v>67</v>
      </c>
      <c r="BA112">
        <v>31</v>
      </c>
      <c r="BB112">
        <v>52</v>
      </c>
      <c r="BC112">
        <v>33</v>
      </c>
      <c r="BD112">
        <v>37</v>
      </c>
      <c r="BE112">
        <v>16</v>
      </c>
      <c r="BG112">
        <v>15</v>
      </c>
      <c r="BH112">
        <v>3</v>
      </c>
      <c r="BI112">
        <v>14</v>
      </c>
      <c r="BJ112">
        <v>1</v>
      </c>
      <c r="BK112">
        <v>10</v>
      </c>
      <c r="BL112">
        <v>82</v>
      </c>
      <c r="BM112">
        <v>40</v>
      </c>
      <c r="BN112">
        <v>19</v>
      </c>
      <c r="BO112">
        <v>38</v>
      </c>
      <c r="BP112">
        <v>8</v>
      </c>
      <c r="BQ112">
        <v>14</v>
      </c>
      <c r="BR112">
        <v>8</v>
      </c>
      <c r="BS112">
        <v>28</v>
      </c>
      <c r="BT112">
        <v>11</v>
      </c>
      <c r="BU112">
        <v>27</v>
      </c>
      <c r="BV112">
        <v>15</v>
      </c>
      <c r="BW112">
        <v>30</v>
      </c>
      <c r="BX112">
        <v>2</v>
      </c>
      <c r="BZ112">
        <v>4</v>
      </c>
      <c r="CA112">
        <v>15</v>
      </c>
      <c r="CB112">
        <v>17</v>
      </c>
      <c r="CC112">
        <v>6</v>
      </c>
      <c r="CD112">
        <v>2</v>
      </c>
      <c r="CE112">
        <v>12</v>
      </c>
      <c r="CF112">
        <v>9</v>
      </c>
      <c r="CG112">
        <v>16</v>
      </c>
    </row>
    <row r="113" spans="1:24" ht="12.75">
      <c r="A113" s="1" t="s">
        <v>152</v>
      </c>
      <c r="B113" s="53">
        <v>0.01</v>
      </c>
      <c r="C113" s="37">
        <v>0.02</v>
      </c>
      <c r="D113" s="106"/>
      <c r="E113" s="111">
        <v>0.03</v>
      </c>
      <c r="F113" s="106">
        <v>0.04</v>
      </c>
      <c r="G113" s="84">
        <f t="shared" si="6"/>
        <v>0.007777777777777777</v>
      </c>
      <c r="H113" s="56"/>
      <c r="I113" s="48"/>
      <c r="J113" s="48"/>
      <c r="K113" s="26">
        <v>0.04</v>
      </c>
      <c r="L113" s="23">
        <v>0.02</v>
      </c>
      <c r="M113" s="46"/>
      <c r="N113" s="26">
        <v>0.01</v>
      </c>
      <c r="O113" s="26"/>
      <c r="P113" s="26"/>
      <c r="Q113" s="118">
        <f t="shared" si="7"/>
        <v>0</v>
      </c>
      <c r="R113" s="40">
        <f t="shared" si="4"/>
        <v>0</v>
      </c>
      <c r="S113" s="121">
        <f t="shared" si="5"/>
        <v>0</v>
      </c>
      <c r="T113" s="17"/>
      <c r="U113" s="17"/>
      <c r="W113" s="27"/>
      <c r="X113" s="27"/>
    </row>
    <row r="114" spans="1:85" ht="12.75">
      <c r="A114" s="1" t="s">
        <v>153</v>
      </c>
      <c r="B114" s="54">
        <v>90.6</v>
      </c>
      <c r="C114" s="37">
        <v>44.43</v>
      </c>
      <c r="D114" s="107">
        <v>15.29</v>
      </c>
      <c r="E114" s="111">
        <v>13.13</v>
      </c>
      <c r="F114" s="106">
        <v>15.94</v>
      </c>
      <c r="G114" s="84">
        <f t="shared" si="6"/>
        <v>37.41888888888889</v>
      </c>
      <c r="H114" s="25">
        <v>43.35</v>
      </c>
      <c r="I114" s="26">
        <v>48.16</v>
      </c>
      <c r="J114" s="26">
        <v>36.05</v>
      </c>
      <c r="K114" s="26">
        <v>31.13</v>
      </c>
      <c r="L114" s="23">
        <v>44</v>
      </c>
      <c r="M114" s="23">
        <v>37.97</v>
      </c>
      <c r="N114" s="26">
        <v>47.2</v>
      </c>
      <c r="O114" s="26">
        <v>27.89</v>
      </c>
      <c r="P114" s="26">
        <v>21.02</v>
      </c>
      <c r="Q114" s="118">
        <f t="shared" si="7"/>
        <v>42.43227326266196</v>
      </c>
      <c r="R114" s="40">
        <f t="shared" si="4"/>
        <v>2882</v>
      </c>
      <c r="S114" s="121">
        <f t="shared" si="5"/>
        <v>39</v>
      </c>
      <c r="T114" s="17">
        <v>135</v>
      </c>
      <c r="U114" s="17">
        <v>3</v>
      </c>
      <c r="V114">
        <v>3</v>
      </c>
      <c r="W114" s="80">
        <v>180</v>
      </c>
      <c r="X114" s="80">
        <v>51</v>
      </c>
      <c r="AC114">
        <v>64</v>
      </c>
      <c r="AD114">
        <v>19</v>
      </c>
      <c r="AE114">
        <v>9</v>
      </c>
      <c r="AF114">
        <v>11</v>
      </c>
      <c r="AI114">
        <v>58</v>
      </c>
      <c r="AJ114">
        <v>220</v>
      </c>
      <c r="AM114">
        <v>27</v>
      </c>
      <c r="AN114">
        <v>106</v>
      </c>
      <c r="AO114">
        <v>111</v>
      </c>
      <c r="AQ114">
        <v>28</v>
      </c>
      <c r="AT114">
        <v>28</v>
      </c>
      <c r="AW114">
        <v>10</v>
      </c>
      <c r="AY114">
        <v>89</v>
      </c>
      <c r="AZ114">
        <v>2</v>
      </c>
      <c r="BA114">
        <v>97</v>
      </c>
      <c r="BB114">
        <v>14</v>
      </c>
      <c r="BK114">
        <v>822</v>
      </c>
      <c r="BL114">
        <v>144</v>
      </c>
      <c r="BM114">
        <v>186</v>
      </c>
      <c r="BN114">
        <v>6</v>
      </c>
      <c r="BO114">
        <v>4</v>
      </c>
      <c r="BQ114">
        <v>44</v>
      </c>
      <c r="BR114">
        <v>8</v>
      </c>
      <c r="BS114">
        <v>2</v>
      </c>
      <c r="BT114">
        <v>109</v>
      </c>
      <c r="BU114">
        <v>1</v>
      </c>
      <c r="BV114">
        <v>44</v>
      </c>
      <c r="BW114">
        <v>101</v>
      </c>
      <c r="BX114">
        <v>3</v>
      </c>
      <c r="BZ114">
        <v>60</v>
      </c>
      <c r="CB114">
        <v>62</v>
      </c>
      <c r="CE114">
        <v>7</v>
      </c>
      <c r="CF114">
        <v>3</v>
      </c>
      <c r="CG114">
        <v>11</v>
      </c>
    </row>
    <row r="115" spans="1:24" ht="12.75">
      <c r="A115" s="1" t="s">
        <v>154</v>
      </c>
      <c r="B115" s="53">
        <v>0.25</v>
      </c>
      <c r="C115" s="37">
        <v>0.05</v>
      </c>
      <c r="D115" s="106">
        <v>0.03</v>
      </c>
      <c r="E115" s="111">
        <v>0.02</v>
      </c>
      <c r="F115" s="106"/>
      <c r="G115" s="84">
        <f t="shared" si="6"/>
        <v>0.0044444444444444444</v>
      </c>
      <c r="H115" s="56"/>
      <c r="I115" s="26">
        <v>0.02</v>
      </c>
      <c r="J115" s="48"/>
      <c r="K115" s="48"/>
      <c r="L115" s="46"/>
      <c r="M115" s="46"/>
      <c r="N115" s="48"/>
      <c r="O115" s="26"/>
      <c r="P115" s="26">
        <v>0.02</v>
      </c>
      <c r="Q115" s="118">
        <f t="shared" si="7"/>
        <v>0</v>
      </c>
      <c r="R115" s="40">
        <f t="shared" si="4"/>
        <v>0</v>
      </c>
      <c r="S115" s="121">
        <f t="shared" si="5"/>
        <v>0</v>
      </c>
      <c r="T115" s="17"/>
      <c r="U115" s="17"/>
      <c r="W115" s="27"/>
      <c r="X115" s="27"/>
    </row>
    <row r="116" spans="1:85" ht="12.75">
      <c r="A116" s="1" t="s">
        <v>155</v>
      </c>
      <c r="B116" s="53">
        <v>47.42</v>
      </c>
      <c r="C116" s="37">
        <v>53.63</v>
      </c>
      <c r="D116" s="107">
        <v>40.11</v>
      </c>
      <c r="E116" s="111">
        <v>41.99</v>
      </c>
      <c r="F116" s="106">
        <v>24.56</v>
      </c>
      <c r="G116" s="84">
        <f t="shared" si="6"/>
        <v>23.31333333333334</v>
      </c>
      <c r="H116" s="25">
        <v>23.85</v>
      </c>
      <c r="I116" s="26">
        <v>20.07</v>
      </c>
      <c r="J116" s="26">
        <v>29.09</v>
      </c>
      <c r="K116" s="26">
        <v>27.04</v>
      </c>
      <c r="L116" s="23">
        <v>20.59</v>
      </c>
      <c r="M116" s="23">
        <v>17.76</v>
      </c>
      <c r="N116" s="26">
        <v>20.64</v>
      </c>
      <c r="O116" s="26">
        <v>23.17</v>
      </c>
      <c r="P116" s="26">
        <v>27.61</v>
      </c>
      <c r="Q116" s="118">
        <f t="shared" si="7"/>
        <v>25.323910482921086</v>
      </c>
      <c r="R116" s="40">
        <f t="shared" si="4"/>
        <v>1720</v>
      </c>
      <c r="S116" s="121">
        <f t="shared" si="5"/>
        <v>63</v>
      </c>
      <c r="T116" s="17">
        <v>73</v>
      </c>
      <c r="U116" s="17">
        <v>16</v>
      </c>
      <c r="V116">
        <v>14</v>
      </c>
      <c r="W116" s="80">
        <v>89</v>
      </c>
      <c r="X116" s="80">
        <v>37</v>
      </c>
      <c r="Y116" s="80">
        <v>24</v>
      </c>
      <c r="Z116" s="80">
        <v>1</v>
      </c>
      <c r="AA116" s="80">
        <v>44</v>
      </c>
      <c r="AB116">
        <v>4</v>
      </c>
      <c r="AC116" s="80">
        <v>6</v>
      </c>
      <c r="AD116">
        <v>12</v>
      </c>
      <c r="AE116">
        <v>13</v>
      </c>
      <c r="AF116">
        <v>24</v>
      </c>
      <c r="AG116">
        <v>4</v>
      </c>
      <c r="AH116">
        <v>4</v>
      </c>
      <c r="AI116">
        <v>51</v>
      </c>
      <c r="AJ116">
        <v>80</v>
      </c>
      <c r="AK116">
        <v>6</v>
      </c>
      <c r="AL116">
        <v>3</v>
      </c>
      <c r="AM116">
        <v>60</v>
      </c>
      <c r="AN116">
        <v>23</v>
      </c>
      <c r="AO116">
        <v>67</v>
      </c>
      <c r="AP116">
        <v>8</v>
      </c>
      <c r="AS116">
        <v>1</v>
      </c>
      <c r="AT116">
        <v>27</v>
      </c>
      <c r="AU116">
        <v>2</v>
      </c>
      <c r="AV116">
        <v>53</v>
      </c>
      <c r="AW116">
        <v>6</v>
      </c>
      <c r="AX116">
        <v>27</v>
      </c>
      <c r="AY116">
        <v>65</v>
      </c>
      <c r="AZ116">
        <v>43</v>
      </c>
      <c r="BA116">
        <v>65</v>
      </c>
      <c r="BB116">
        <v>60</v>
      </c>
      <c r="BC116">
        <v>19</v>
      </c>
      <c r="BD116">
        <v>51</v>
      </c>
      <c r="BE116">
        <v>7</v>
      </c>
      <c r="BF116">
        <v>2</v>
      </c>
      <c r="BG116">
        <v>13</v>
      </c>
      <c r="BI116">
        <v>23</v>
      </c>
      <c r="BJ116">
        <v>11</v>
      </c>
      <c r="BK116">
        <v>97</v>
      </c>
      <c r="BL116">
        <v>58</v>
      </c>
      <c r="BM116">
        <v>28</v>
      </c>
      <c r="BN116">
        <v>28</v>
      </c>
      <c r="BO116">
        <v>7</v>
      </c>
      <c r="BP116">
        <v>9</v>
      </c>
      <c r="BQ116">
        <v>53</v>
      </c>
      <c r="BR116">
        <v>26</v>
      </c>
      <c r="BS116">
        <v>27</v>
      </c>
      <c r="BT116">
        <v>5</v>
      </c>
      <c r="BU116">
        <v>13</v>
      </c>
      <c r="BV116">
        <v>16</v>
      </c>
      <c r="BW116">
        <v>61</v>
      </c>
      <c r="BX116">
        <v>25</v>
      </c>
      <c r="BY116">
        <v>6</v>
      </c>
      <c r="BZ116">
        <v>9</v>
      </c>
      <c r="CA116">
        <v>5</v>
      </c>
      <c r="CB116">
        <v>39</v>
      </c>
      <c r="CC116">
        <v>21</v>
      </c>
      <c r="CD116">
        <v>16</v>
      </c>
      <c r="CE116">
        <v>9</v>
      </c>
      <c r="CF116">
        <v>19</v>
      </c>
      <c r="CG116">
        <v>5</v>
      </c>
    </row>
    <row r="117" spans="1:86" ht="12.75">
      <c r="A117" s="1" t="s">
        <v>156</v>
      </c>
      <c r="B117" s="53">
        <v>0.03</v>
      </c>
      <c r="C117" s="37">
        <v>0.18</v>
      </c>
      <c r="D117" s="106">
        <v>0.28</v>
      </c>
      <c r="E117" s="111">
        <v>0.75</v>
      </c>
      <c r="F117" s="107">
        <v>0.9</v>
      </c>
      <c r="G117" s="84">
        <f t="shared" si="6"/>
        <v>2.348888888888889</v>
      </c>
      <c r="H117" s="25">
        <v>1.86</v>
      </c>
      <c r="I117" s="26">
        <v>1.96</v>
      </c>
      <c r="J117" s="26">
        <v>2.12</v>
      </c>
      <c r="K117" s="26">
        <v>2.38</v>
      </c>
      <c r="L117" s="23">
        <v>2.82</v>
      </c>
      <c r="M117" s="23">
        <v>2.39</v>
      </c>
      <c r="N117" s="26">
        <v>2.6</v>
      </c>
      <c r="O117" s="26">
        <v>2.7</v>
      </c>
      <c r="P117" s="26">
        <v>2.31</v>
      </c>
      <c r="Q117" s="118">
        <f t="shared" si="7"/>
        <v>2.9004711425206127</v>
      </c>
      <c r="R117" s="40">
        <f t="shared" si="4"/>
        <v>197</v>
      </c>
      <c r="S117" s="121">
        <f t="shared" si="5"/>
        <v>44</v>
      </c>
      <c r="T117" s="17">
        <v>8</v>
      </c>
      <c r="U117" s="17">
        <v>5</v>
      </c>
      <c r="V117">
        <v>2</v>
      </c>
      <c r="W117" s="80"/>
      <c r="X117" s="80">
        <v>1</v>
      </c>
      <c r="Z117" s="80">
        <v>4</v>
      </c>
      <c r="AA117" s="80">
        <v>6</v>
      </c>
      <c r="AB117">
        <v>6</v>
      </c>
      <c r="AC117">
        <v>2</v>
      </c>
      <c r="AE117">
        <v>1</v>
      </c>
      <c r="AH117">
        <v>4</v>
      </c>
      <c r="AI117">
        <v>9</v>
      </c>
      <c r="AJ117">
        <v>2</v>
      </c>
      <c r="AK117">
        <v>1</v>
      </c>
      <c r="AL117">
        <v>7</v>
      </c>
      <c r="AM117">
        <v>3</v>
      </c>
      <c r="AP117">
        <v>2</v>
      </c>
      <c r="AQ117">
        <v>5</v>
      </c>
      <c r="AR117">
        <v>18</v>
      </c>
      <c r="AS117">
        <v>18</v>
      </c>
      <c r="AT117">
        <v>1</v>
      </c>
      <c r="AU117">
        <v>1</v>
      </c>
      <c r="AW117">
        <v>3</v>
      </c>
      <c r="AX117">
        <v>2</v>
      </c>
      <c r="BB117">
        <v>2</v>
      </c>
      <c r="BC117">
        <v>2</v>
      </c>
      <c r="BD117">
        <v>1</v>
      </c>
      <c r="BE117">
        <v>3</v>
      </c>
      <c r="BF117">
        <v>1</v>
      </c>
      <c r="BG117">
        <v>2</v>
      </c>
      <c r="BI117">
        <v>3</v>
      </c>
      <c r="BJ117">
        <v>3</v>
      </c>
      <c r="BK117">
        <v>4</v>
      </c>
      <c r="BM117">
        <v>1</v>
      </c>
      <c r="BN117">
        <v>3</v>
      </c>
      <c r="BP117">
        <v>2</v>
      </c>
      <c r="BQ117">
        <v>7</v>
      </c>
      <c r="BR117">
        <v>2</v>
      </c>
      <c r="BW117">
        <v>1</v>
      </c>
      <c r="CC117">
        <v>20</v>
      </c>
      <c r="CD117">
        <v>1</v>
      </c>
      <c r="CE117">
        <v>2</v>
      </c>
      <c r="CF117">
        <v>7</v>
      </c>
      <c r="CG117">
        <v>16</v>
      </c>
      <c r="CH117">
        <v>3</v>
      </c>
    </row>
    <row r="118" spans="1:24" ht="12.75">
      <c r="A118" s="1" t="s">
        <v>157</v>
      </c>
      <c r="B118" s="54">
        <v>2.5</v>
      </c>
      <c r="C118" s="44">
        <v>1.02</v>
      </c>
      <c r="D118" s="106">
        <v>0.46</v>
      </c>
      <c r="E118" s="111">
        <v>0.13</v>
      </c>
      <c r="F118" s="106">
        <v>0.01</v>
      </c>
      <c r="G118" s="84">
        <f t="shared" si="6"/>
        <v>0.11</v>
      </c>
      <c r="H118" s="56"/>
      <c r="I118" s="26">
        <v>0.43</v>
      </c>
      <c r="J118" s="48"/>
      <c r="K118" s="26">
        <v>0.04</v>
      </c>
      <c r="L118" s="46"/>
      <c r="M118" s="23">
        <v>0.36</v>
      </c>
      <c r="N118" s="48"/>
      <c r="O118" s="26">
        <v>0.14</v>
      </c>
      <c r="P118" s="26">
        <v>0.02</v>
      </c>
      <c r="Q118" s="118">
        <f t="shared" si="7"/>
        <v>0</v>
      </c>
      <c r="R118" s="40">
        <f t="shared" si="4"/>
        <v>0</v>
      </c>
      <c r="S118" s="121">
        <f t="shared" si="5"/>
        <v>0</v>
      </c>
      <c r="T118" s="17"/>
      <c r="U118" s="17"/>
      <c r="W118" s="80"/>
      <c r="X118" s="80"/>
    </row>
    <row r="119" spans="1:85" ht="12.75">
      <c r="A119" s="1" t="s">
        <v>158</v>
      </c>
      <c r="B119" s="53">
        <v>27.78</v>
      </c>
      <c r="C119" s="37">
        <v>43.99</v>
      </c>
      <c r="D119" s="107">
        <v>62.92</v>
      </c>
      <c r="E119" s="112">
        <v>37.8</v>
      </c>
      <c r="F119" s="107">
        <v>16.8</v>
      </c>
      <c r="G119" s="84">
        <f t="shared" si="6"/>
        <v>9.864444444444445</v>
      </c>
      <c r="H119" s="24">
        <v>14.38</v>
      </c>
      <c r="I119" s="26">
        <v>10.17</v>
      </c>
      <c r="J119" s="26">
        <v>8.29</v>
      </c>
      <c r="K119" s="26">
        <v>8.29</v>
      </c>
      <c r="L119" s="23">
        <v>10.24</v>
      </c>
      <c r="M119" s="23">
        <v>8.55</v>
      </c>
      <c r="N119" s="26">
        <v>11.16</v>
      </c>
      <c r="O119" s="26">
        <v>9.32</v>
      </c>
      <c r="P119" s="26">
        <v>8.38</v>
      </c>
      <c r="Q119" s="118">
        <f t="shared" si="7"/>
        <v>14.384570082449942</v>
      </c>
      <c r="R119" s="40">
        <f t="shared" si="4"/>
        <v>977</v>
      </c>
      <c r="S119" s="121">
        <f t="shared" si="5"/>
        <v>40</v>
      </c>
      <c r="T119" s="17">
        <v>22</v>
      </c>
      <c r="U119" s="17"/>
      <c r="V119">
        <v>2</v>
      </c>
      <c r="W119" s="27"/>
      <c r="X119" s="27">
        <v>41</v>
      </c>
      <c r="AA119">
        <v>40</v>
      </c>
      <c r="AC119">
        <v>3</v>
      </c>
      <c r="AD119">
        <v>42</v>
      </c>
      <c r="AE119">
        <v>24</v>
      </c>
      <c r="AF119">
        <v>20</v>
      </c>
      <c r="AJ119">
        <v>48</v>
      </c>
      <c r="AM119">
        <v>2</v>
      </c>
      <c r="AO119">
        <v>17</v>
      </c>
      <c r="AP119">
        <v>8</v>
      </c>
      <c r="AQ119">
        <v>1</v>
      </c>
      <c r="AU119">
        <v>6</v>
      </c>
      <c r="AX119">
        <v>10</v>
      </c>
      <c r="AY119">
        <v>52</v>
      </c>
      <c r="AZ119">
        <v>24</v>
      </c>
      <c r="BA119">
        <v>63</v>
      </c>
      <c r="BB119">
        <v>42</v>
      </c>
      <c r="BC119">
        <v>8</v>
      </c>
      <c r="BD119">
        <v>17</v>
      </c>
      <c r="BE119">
        <v>9</v>
      </c>
      <c r="BG119">
        <v>3</v>
      </c>
      <c r="BJ119">
        <v>14</v>
      </c>
      <c r="BL119">
        <v>116</v>
      </c>
      <c r="BM119">
        <v>42</v>
      </c>
      <c r="BO119">
        <v>60</v>
      </c>
      <c r="BP119">
        <v>1</v>
      </c>
      <c r="BQ119">
        <v>8</v>
      </c>
      <c r="BR119">
        <v>3</v>
      </c>
      <c r="BS119">
        <v>19</v>
      </c>
      <c r="BT119">
        <v>36</v>
      </c>
      <c r="BU119">
        <v>30</v>
      </c>
      <c r="BV119">
        <v>76</v>
      </c>
      <c r="BW119">
        <v>17</v>
      </c>
      <c r="CA119">
        <v>19</v>
      </c>
      <c r="CB119">
        <v>8</v>
      </c>
      <c r="CD119">
        <v>2</v>
      </c>
      <c r="CE119">
        <v>2</v>
      </c>
      <c r="CG119">
        <v>20</v>
      </c>
    </row>
    <row r="120" spans="1:85" ht="12.75">
      <c r="A120" s="1" t="s">
        <v>159</v>
      </c>
      <c r="B120" s="53"/>
      <c r="C120" s="37">
        <v>0.02</v>
      </c>
      <c r="D120" s="106"/>
      <c r="E120" s="111">
        <v>0.14</v>
      </c>
      <c r="F120" s="106">
        <v>0.09</v>
      </c>
      <c r="G120" s="84">
        <f t="shared" si="6"/>
        <v>1.691111111111111</v>
      </c>
      <c r="H120" s="25">
        <v>0.17</v>
      </c>
      <c r="I120" s="26">
        <v>0.31</v>
      </c>
      <c r="J120" s="26">
        <v>0.34</v>
      </c>
      <c r="K120" s="26">
        <v>0.4</v>
      </c>
      <c r="L120" s="23">
        <v>0.8</v>
      </c>
      <c r="M120" s="23">
        <v>0.94</v>
      </c>
      <c r="N120" s="26">
        <v>2.75</v>
      </c>
      <c r="O120" s="26">
        <v>4.06</v>
      </c>
      <c r="P120" s="26">
        <v>5.45</v>
      </c>
      <c r="Q120" s="118">
        <f t="shared" si="7"/>
        <v>9.746760895170791</v>
      </c>
      <c r="R120" s="40">
        <f t="shared" si="4"/>
        <v>662</v>
      </c>
      <c r="S120" s="121">
        <f t="shared" si="5"/>
        <v>33</v>
      </c>
      <c r="T120" s="17">
        <v>70</v>
      </c>
      <c r="U120" s="17">
        <v>3</v>
      </c>
      <c r="V120">
        <v>5</v>
      </c>
      <c r="W120" s="27">
        <v>2</v>
      </c>
      <c r="X120" s="27">
        <v>17</v>
      </c>
      <c r="AA120">
        <v>6</v>
      </c>
      <c r="AC120">
        <v>6</v>
      </c>
      <c r="AE120">
        <v>14</v>
      </c>
      <c r="AF120">
        <v>19</v>
      </c>
      <c r="AI120">
        <v>2</v>
      </c>
      <c r="AJ120">
        <v>126</v>
      </c>
      <c r="AK120">
        <v>13</v>
      </c>
      <c r="AP120">
        <v>2</v>
      </c>
      <c r="AT120">
        <v>1</v>
      </c>
      <c r="AV120">
        <v>6</v>
      </c>
      <c r="AX120">
        <v>10</v>
      </c>
      <c r="AY120">
        <v>12</v>
      </c>
      <c r="AZ120">
        <v>20</v>
      </c>
      <c r="BA120">
        <v>48</v>
      </c>
      <c r="BB120">
        <v>34</v>
      </c>
      <c r="BK120">
        <v>10</v>
      </c>
      <c r="BL120">
        <v>66</v>
      </c>
      <c r="BM120">
        <v>52</v>
      </c>
      <c r="BN120">
        <v>64</v>
      </c>
      <c r="BO120">
        <v>9</v>
      </c>
      <c r="BQ120">
        <v>5</v>
      </c>
      <c r="BR120">
        <v>2</v>
      </c>
      <c r="BS120">
        <v>2</v>
      </c>
      <c r="BT120">
        <v>5</v>
      </c>
      <c r="BU120">
        <v>16</v>
      </c>
      <c r="BW120">
        <v>2</v>
      </c>
      <c r="CA120">
        <v>11</v>
      </c>
      <c r="CG120">
        <v>2</v>
      </c>
    </row>
    <row r="121" spans="1:84" ht="12.75">
      <c r="A121" s="1" t="s">
        <v>160</v>
      </c>
      <c r="B121" s="53">
        <v>0.56</v>
      </c>
      <c r="C121" s="37">
        <v>1.74</v>
      </c>
      <c r="D121" s="106">
        <v>0.97</v>
      </c>
      <c r="E121" s="111">
        <v>1.25</v>
      </c>
      <c r="F121" s="107">
        <v>0.44</v>
      </c>
      <c r="G121" s="84">
        <f t="shared" si="6"/>
        <v>0.3144444444444444</v>
      </c>
      <c r="H121" s="25">
        <v>0.04</v>
      </c>
      <c r="I121" s="26">
        <v>0.29</v>
      </c>
      <c r="J121" s="26">
        <v>0.14</v>
      </c>
      <c r="K121" s="26">
        <v>0.12</v>
      </c>
      <c r="L121" s="23">
        <v>0.22</v>
      </c>
      <c r="M121" s="23">
        <v>0.38</v>
      </c>
      <c r="N121" s="26">
        <v>0.45</v>
      </c>
      <c r="O121" s="26">
        <v>1.04</v>
      </c>
      <c r="P121" s="26">
        <v>0.15</v>
      </c>
      <c r="Q121" s="118">
        <f t="shared" si="7"/>
        <v>0.5153121319199058</v>
      </c>
      <c r="R121" s="40">
        <f t="shared" si="4"/>
        <v>35</v>
      </c>
      <c r="S121" s="121">
        <f t="shared" si="5"/>
        <v>19</v>
      </c>
      <c r="T121" s="17"/>
      <c r="U121" s="17"/>
      <c r="V121">
        <v>1</v>
      </c>
      <c r="W121" s="80">
        <v>2</v>
      </c>
      <c r="X121" s="80">
        <v>1</v>
      </c>
      <c r="AA121">
        <v>11</v>
      </c>
      <c r="AE121">
        <v>1</v>
      </c>
      <c r="AJ121">
        <v>1</v>
      </c>
      <c r="AN121">
        <v>1</v>
      </c>
      <c r="AZ121">
        <v>2</v>
      </c>
      <c r="BL121">
        <v>1</v>
      </c>
      <c r="BO121">
        <v>1</v>
      </c>
      <c r="BP121">
        <v>1</v>
      </c>
      <c r="BQ121">
        <v>3</v>
      </c>
      <c r="BS121">
        <v>1</v>
      </c>
      <c r="BU121">
        <v>1</v>
      </c>
      <c r="BV121">
        <v>2</v>
      </c>
      <c r="BW121">
        <v>2</v>
      </c>
      <c r="BZ121">
        <v>1</v>
      </c>
      <c r="CE121">
        <v>1</v>
      </c>
      <c r="CF121">
        <v>1</v>
      </c>
    </row>
    <row r="122" spans="1:27" ht="12.75">
      <c r="A122" s="1" t="s">
        <v>161</v>
      </c>
      <c r="B122" s="53">
        <v>0.53</v>
      </c>
      <c r="C122" s="37">
        <v>1.94</v>
      </c>
      <c r="D122" s="107">
        <v>1.7</v>
      </c>
      <c r="E122" s="111">
        <v>1.31</v>
      </c>
      <c r="F122" s="106">
        <v>0.75</v>
      </c>
      <c r="G122" s="84">
        <f t="shared" si="6"/>
        <v>0.3344444444444445</v>
      </c>
      <c r="H122" s="25">
        <v>0.11</v>
      </c>
      <c r="I122" s="26">
        <v>1.67</v>
      </c>
      <c r="J122" s="26">
        <v>0.08</v>
      </c>
      <c r="K122" s="26">
        <v>0.04</v>
      </c>
      <c r="L122" s="23">
        <v>0.02</v>
      </c>
      <c r="M122" s="23">
        <v>0.03</v>
      </c>
      <c r="N122" s="26">
        <v>0.21</v>
      </c>
      <c r="O122" s="26">
        <v>0.5</v>
      </c>
      <c r="P122" s="26">
        <v>0.35</v>
      </c>
      <c r="Q122" s="118">
        <f t="shared" si="7"/>
        <v>0.014723203769140167</v>
      </c>
      <c r="R122" s="40">
        <f t="shared" si="4"/>
        <v>1</v>
      </c>
      <c r="S122" s="121">
        <f t="shared" si="5"/>
        <v>1</v>
      </c>
      <c r="T122" s="17"/>
      <c r="U122" s="17"/>
      <c r="W122" s="27"/>
      <c r="X122" s="27"/>
      <c r="AA122">
        <v>1</v>
      </c>
    </row>
    <row r="123" spans="1:24" ht="12.75">
      <c r="A123" s="1" t="s">
        <v>162</v>
      </c>
      <c r="B123" s="53">
        <v>0.11</v>
      </c>
      <c r="C123" s="37"/>
      <c r="D123" s="106"/>
      <c r="E123" s="111">
        <v>0.01</v>
      </c>
      <c r="F123" s="107">
        <v>0.03</v>
      </c>
      <c r="G123" s="84">
        <f t="shared" si="6"/>
        <v>0.0022222222222222222</v>
      </c>
      <c r="H123" s="25"/>
      <c r="I123" s="26"/>
      <c r="J123" s="26"/>
      <c r="K123" s="26"/>
      <c r="L123" s="23"/>
      <c r="M123" s="23"/>
      <c r="N123" s="26"/>
      <c r="O123" s="26">
        <v>0.02</v>
      </c>
      <c r="P123" s="26"/>
      <c r="Q123" s="118">
        <f t="shared" si="7"/>
        <v>0</v>
      </c>
      <c r="R123" s="40">
        <f t="shared" si="4"/>
        <v>0</v>
      </c>
      <c r="S123" s="121">
        <f t="shared" si="5"/>
        <v>0</v>
      </c>
      <c r="T123" s="17"/>
      <c r="U123" s="17"/>
      <c r="W123" s="27"/>
      <c r="X123" s="27"/>
    </row>
    <row r="124" spans="1:85" ht="12.75">
      <c r="A124" s="1" t="s">
        <v>163</v>
      </c>
      <c r="B124" s="53">
        <v>7.38</v>
      </c>
      <c r="C124" s="37">
        <v>3.47</v>
      </c>
      <c r="D124" s="106">
        <v>5.97</v>
      </c>
      <c r="E124" s="111">
        <v>17.45</v>
      </c>
      <c r="F124" s="106">
        <v>34.78</v>
      </c>
      <c r="G124" s="84">
        <f t="shared" si="6"/>
        <v>72.53777777777778</v>
      </c>
      <c r="H124" s="25">
        <v>49.02</v>
      </c>
      <c r="I124" s="26">
        <v>61.71</v>
      </c>
      <c r="J124" s="26">
        <v>62.02</v>
      </c>
      <c r="K124" s="26">
        <v>47.02</v>
      </c>
      <c r="L124" s="23">
        <v>76.54</v>
      </c>
      <c r="M124" s="23">
        <v>85.53</v>
      </c>
      <c r="N124" s="26">
        <v>77.53</v>
      </c>
      <c r="O124" s="26">
        <v>103.82</v>
      </c>
      <c r="P124" s="26">
        <v>89.65</v>
      </c>
      <c r="Q124" s="118">
        <f t="shared" si="7"/>
        <v>42.093639575971736</v>
      </c>
      <c r="R124" s="40">
        <f t="shared" si="4"/>
        <v>2859</v>
      </c>
      <c r="S124" s="121">
        <f t="shared" si="5"/>
        <v>63</v>
      </c>
      <c r="T124" s="17">
        <v>62</v>
      </c>
      <c r="U124" s="17">
        <v>5</v>
      </c>
      <c r="V124">
        <v>14</v>
      </c>
      <c r="W124" s="80">
        <v>78</v>
      </c>
      <c r="X124" s="80">
        <v>116</v>
      </c>
      <c r="Y124" s="80">
        <v>77</v>
      </c>
      <c r="Z124" s="80">
        <v>21</v>
      </c>
      <c r="AA124" s="80">
        <v>50</v>
      </c>
      <c r="AB124">
        <v>26</v>
      </c>
      <c r="AC124" s="80">
        <v>3</v>
      </c>
      <c r="AD124">
        <v>68</v>
      </c>
      <c r="AE124">
        <v>44</v>
      </c>
      <c r="AF124">
        <v>22</v>
      </c>
      <c r="AG124">
        <v>25</v>
      </c>
      <c r="AH124">
        <v>20</v>
      </c>
      <c r="AI124">
        <v>52</v>
      </c>
      <c r="AJ124">
        <v>256</v>
      </c>
      <c r="AK124">
        <v>92</v>
      </c>
      <c r="AL124">
        <v>136</v>
      </c>
      <c r="AM124">
        <v>12</v>
      </c>
      <c r="AN124">
        <v>4</v>
      </c>
      <c r="AO124">
        <v>67</v>
      </c>
      <c r="AP124">
        <v>7</v>
      </c>
      <c r="AQ124">
        <v>4</v>
      </c>
      <c r="AR124">
        <v>5</v>
      </c>
      <c r="AT124">
        <v>19</v>
      </c>
      <c r="AU124">
        <v>7</v>
      </c>
      <c r="AV124">
        <v>8</v>
      </c>
      <c r="AW124">
        <v>3</v>
      </c>
      <c r="AX124">
        <v>30</v>
      </c>
      <c r="AY124">
        <v>89</v>
      </c>
      <c r="AZ124">
        <v>53</v>
      </c>
      <c r="BA124">
        <v>118</v>
      </c>
      <c r="BB124">
        <v>69</v>
      </c>
      <c r="BC124">
        <v>162</v>
      </c>
      <c r="BD124">
        <v>41</v>
      </c>
      <c r="BE124">
        <v>8</v>
      </c>
      <c r="BG124">
        <v>3</v>
      </c>
      <c r="BH124">
        <v>10</v>
      </c>
      <c r="BI124">
        <v>20</v>
      </c>
      <c r="BJ124">
        <v>22</v>
      </c>
      <c r="BK124">
        <v>8</v>
      </c>
      <c r="BL124">
        <v>202</v>
      </c>
      <c r="BM124">
        <v>65</v>
      </c>
      <c r="BN124">
        <v>25</v>
      </c>
      <c r="BO124">
        <v>108</v>
      </c>
      <c r="BP124">
        <v>22</v>
      </c>
      <c r="BQ124">
        <v>84</v>
      </c>
      <c r="BR124">
        <v>43</v>
      </c>
      <c r="BS124">
        <v>42</v>
      </c>
      <c r="BT124">
        <v>26</v>
      </c>
      <c r="BU124">
        <v>34</v>
      </c>
      <c r="BV124">
        <v>16</v>
      </c>
      <c r="BW124">
        <v>28</v>
      </c>
      <c r="BX124">
        <v>60</v>
      </c>
      <c r="BY124">
        <v>1</v>
      </c>
      <c r="BZ124">
        <v>24</v>
      </c>
      <c r="CA124">
        <v>17</v>
      </c>
      <c r="CC124">
        <v>23</v>
      </c>
      <c r="CD124">
        <v>6</v>
      </c>
      <c r="CE124">
        <v>16</v>
      </c>
      <c r="CF124">
        <v>23</v>
      </c>
      <c r="CG124">
        <v>58</v>
      </c>
    </row>
    <row r="125" spans="1:78" ht="12.75">
      <c r="A125" s="1" t="s">
        <v>164</v>
      </c>
      <c r="B125" s="53">
        <v>1.01</v>
      </c>
      <c r="C125" s="37">
        <v>1.17</v>
      </c>
      <c r="D125" s="106">
        <v>0.42</v>
      </c>
      <c r="E125" s="112">
        <v>0.3</v>
      </c>
      <c r="F125" s="106">
        <v>0.74</v>
      </c>
      <c r="G125" s="84">
        <f t="shared" si="6"/>
        <v>1.3666666666666667</v>
      </c>
      <c r="H125" s="25">
        <v>0.09</v>
      </c>
      <c r="I125" s="26">
        <v>1.55</v>
      </c>
      <c r="J125" s="26">
        <v>0.34</v>
      </c>
      <c r="K125" s="26">
        <v>0.5</v>
      </c>
      <c r="L125" s="23">
        <v>0.55</v>
      </c>
      <c r="M125" s="23">
        <v>1.09</v>
      </c>
      <c r="N125" s="26">
        <v>0.4</v>
      </c>
      <c r="O125" s="26">
        <v>7.04</v>
      </c>
      <c r="P125" s="26">
        <v>0.74</v>
      </c>
      <c r="Q125" s="118">
        <f t="shared" si="7"/>
        <v>2.2379269729093054</v>
      </c>
      <c r="R125" s="40">
        <f t="shared" si="4"/>
        <v>152</v>
      </c>
      <c r="S125" s="121">
        <f t="shared" si="5"/>
        <v>12</v>
      </c>
      <c r="T125" s="17"/>
      <c r="U125" s="17"/>
      <c r="W125" s="80">
        <v>15</v>
      </c>
      <c r="AI125">
        <v>80</v>
      </c>
      <c r="AM125">
        <v>5</v>
      </c>
      <c r="BA125">
        <v>25</v>
      </c>
      <c r="BK125">
        <v>1</v>
      </c>
      <c r="BL125">
        <v>1</v>
      </c>
      <c r="BM125">
        <v>2</v>
      </c>
      <c r="BO125">
        <v>1</v>
      </c>
      <c r="BW125">
        <v>12</v>
      </c>
      <c r="BX125">
        <v>3</v>
      </c>
      <c r="BY125">
        <v>1</v>
      </c>
      <c r="BZ125">
        <v>6</v>
      </c>
    </row>
    <row r="126" spans="1:83" ht="12.75">
      <c r="A126" s="1" t="s">
        <v>165</v>
      </c>
      <c r="B126" s="53">
        <v>27.38</v>
      </c>
      <c r="C126" s="37">
        <v>3.55</v>
      </c>
      <c r="D126" s="106">
        <v>4.02</v>
      </c>
      <c r="E126" s="111">
        <v>3.81</v>
      </c>
      <c r="F126" s="106">
        <v>7.25</v>
      </c>
      <c r="G126" s="84">
        <f t="shared" si="6"/>
        <v>10.826666666666668</v>
      </c>
      <c r="H126" s="25">
        <v>0.58</v>
      </c>
      <c r="I126" s="26">
        <v>54.28</v>
      </c>
      <c r="J126" s="26">
        <v>0.22</v>
      </c>
      <c r="K126" s="26">
        <v>16.09</v>
      </c>
      <c r="L126" s="23">
        <v>0.51</v>
      </c>
      <c r="M126" s="23">
        <v>11.11</v>
      </c>
      <c r="N126" s="26">
        <v>0.26</v>
      </c>
      <c r="O126" s="26">
        <v>12.26</v>
      </c>
      <c r="P126" s="26">
        <v>2.13</v>
      </c>
      <c r="Q126" s="118">
        <f t="shared" si="7"/>
        <v>8.289163722025913</v>
      </c>
      <c r="R126" s="40">
        <f t="shared" si="4"/>
        <v>563</v>
      </c>
      <c r="S126" s="121">
        <f t="shared" si="5"/>
        <v>26</v>
      </c>
      <c r="T126" s="17"/>
      <c r="U126" s="17">
        <v>6</v>
      </c>
      <c r="W126" s="80">
        <v>15</v>
      </c>
      <c r="X126" s="80">
        <v>1</v>
      </c>
      <c r="AA126">
        <v>8</v>
      </c>
      <c r="AC126">
        <v>5</v>
      </c>
      <c r="AD126">
        <v>6</v>
      </c>
      <c r="AE126">
        <v>71</v>
      </c>
      <c r="AI126">
        <v>5</v>
      </c>
      <c r="AO126">
        <v>2</v>
      </c>
      <c r="AQ126">
        <v>15</v>
      </c>
      <c r="AS126">
        <v>17</v>
      </c>
      <c r="AT126">
        <v>28</v>
      </c>
      <c r="AU126">
        <v>5</v>
      </c>
      <c r="AZ126">
        <v>41</v>
      </c>
      <c r="BA126">
        <v>12</v>
      </c>
      <c r="BC126">
        <v>2</v>
      </c>
      <c r="BE126">
        <v>57</v>
      </c>
      <c r="BG126">
        <v>1</v>
      </c>
      <c r="BI126">
        <v>8</v>
      </c>
      <c r="BK126">
        <v>70</v>
      </c>
      <c r="BQ126">
        <v>60</v>
      </c>
      <c r="BV126">
        <v>2</v>
      </c>
      <c r="BX126">
        <v>1</v>
      </c>
      <c r="BY126">
        <v>110</v>
      </c>
      <c r="BZ126">
        <v>13</v>
      </c>
      <c r="CE126">
        <v>2</v>
      </c>
    </row>
    <row r="127" spans="1:66" ht="12.75">
      <c r="A127" s="1" t="s">
        <v>166</v>
      </c>
      <c r="B127" s="53">
        <v>0.25</v>
      </c>
      <c r="C127" s="37">
        <v>0.45</v>
      </c>
      <c r="D127" s="106">
        <v>0.11</v>
      </c>
      <c r="E127" s="111">
        <v>4.73</v>
      </c>
      <c r="F127" s="106">
        <v>0.36</v>
      </c>
      <c r="G127" s="84">
        <f t="shared" si="6"/>
        <v>0.031111111111111107</v>
      </c>
      <c r="H127" s="25">
        <v>0.02</v>
      </c>
      <c r="I127" s="26">
        <v>0.22</v>
      </c>
      <c r="J127" s="26">
        <v>0.04</v>
      </c>
      <c r="K127" s="48"/>
      <c r="L127" s="46"/>
      <c r="M127" s="46"/>
      <c r="N127" s="48"/>
      <c r="O127" s="26"/>
      <c r="P127" s="26"/>
      <c r="Q127" s="118">
        <f t="shared" si="7"/>
        <v>0.044169611307420496</v>
      </c>
      <c r="R127" s="40">
        <f t="shared" si="4"/>
        <v>3</v>
      </c>
      <c r="S127" s="121">
        <f t="shared" si="5"/>
        <v>1</v>
      </c>
      <c r="T127" s="17"/>
      <c r="U127" s="17"/>
      <c r="BN127">
        <v>3</v>
      </c>
    </row>
    <row r="128" spans="1:21" ht="12.75">
      <c r="A128" s="1" t="s">
        <v>167</v>
      </c>
      <c r="B128" s="53">
        <v>0.16</v>
      </c>
      <c r="C128" s="37">
        <v>0.07</v>
      </c>
      <c r="D128" s="106">
        <v>0.07</v>
      </c>
      <c r="E128" s="111">
        <v>0.23</v>
      </c>
      <c r="F128" s="106">
        <v>0.06</v>
      </c>
      <c r="G128" s="84">
        <f t="shared" si="6"/>
        <v>0.06777777777777777</v>
      </c>
      <c r="H128" s="56"/>
      <c r="I128" s="26">
        <v>0.61</v>
      </c>
      <c r="J128" s="48"/>
      <c r="K128" s="48"/>
      <c r="L128" s="46"/>
      <c r="M128" s="46"/>
      <c r="N128" s="48"/>
      <c r="O128" s="26"/>
      <c r="P128" s="26"/>
      <c r="Q128" s="118">
        <f t="shared" si="7"/>
        <v>0</v>
      </c>
      <c r="R128" s="40">
        <f t="shared" si="4"/>
        <v>0</v>
      </c>
      <c r="S128" s="121">
        <f t="shared" si="5"/>
        <v>0</v>
      </c>
      <c r="T128" s="17"/>
      <c r="U128" s="17"/>
    </row>
    <row r="129" spans="1:85" ht="12.75">
      <c r="A129" s="1" t="s">
        <v>168</v>
      </c>
      <c r="B129" s="53">
        <v>55.41</v>
      </c>
      <c r="C129" s="37">
        <v>7.07</v>
      </c>
      <c r="D129" s="107">
        <v>16.46</v>
      </c>
      <c r="E129" s="111">
        <v>19.06</v>
      </c>
      <c r="F129" s="106">
        <v>10.91</v>
      </c>
      <c r="G129" s="84">
        <f t="shared" si="6"/>
        <v>13.087777777777777</v>
      </c>
      <c r="H129" s="25">
        <v>2.05</v>
      </c>
      <c r="I129" s="26">
        <v>30.39</v>
      </c>
      <c r="J129" s="26">
        <v>3.29</v>
      </c>
      <c r="K129" s="26">
        <v>18.08</v>
      </c>
      <c r="L129" s="23">
        <v>3.42</v>
      </c>
      <c r="M129" s="23">
        <v>20.24</v>
      </c>
      <c r="N129" s="26">
        <v>11.63</v>
      </c>
      <c r="O129" s="26">
        <v>28.28</v>
      </c>
      <c r="P129" s="26">
        <v>0.41</v>
      </c>
      <c r="Q129" s="118">
        <f t="shared" si="7"/>
        <v>24.14605418138987</v>
      </c>
      <c r="R129" s="40">
        <f t="shared" si="4"/>
        <v>1640</v>
      </c>
      <c r="S129" s="121">
        <f t="shared" si="5"/>
        <v>50</v>
      </c>
      <c r="T129" s="17">
        <v>2</v>
      </c>
      <c r="U129" s="17"/>
      <c r="V129">
        <v>8</v>
      </c>
      <c r="X129">
        <v>5</v>
      </c>
      <c r="Y129">
        <v>2</v>
      </c>
      <c r="Z129">
        <v>6</v>
      </c>
      <c r="AA129">
        <v>4</v>
      </c>
      <c r="AB129">
        <v>3</v>
      </c>
      <c r="AC129">
        <v>60</v>
      </c>
      <c r="AD129">
        <v>29</v>
      </c>
      <c r="AE129">
        <v>37</v>
      </c>
      <c r="AF129">
        <v>2</v>
      </c>
      <c r="AI129">
        <v>216</v>
      </c>
      <c r="AJ129">
        <v>12</v>
      </c>
      <c r="AL129">
        <v>13</v>
      </c>
      <c r="AM129">
        <v>4</v>
      </c>
      <c r="AN129">
        <v>7</v>
      </c>
      <c r="AO129">
        <v>26</v>
      </c>
      <c r="AP129">
        <v>3</v>
      </c>
      <c r="AQ129">
        <v>2</v>
      </c>
      <c r="AR129">
        <v>6</v>
      </c>
      <c r="AS129">
        <v>85</v>
      </c>
      <c r="AT129">
        <v>18</v>
      </c>
      <c r="AU129">
        <v>9</v>
      </c>
      <c r="AW129">
        <v>3</v>
      </c>
      <c r="AX129">
        <v>1</v>
      </c>
      <c r="AY129">
        <v>32</v>
      </c>
      <c r="AZ129">
        <v>30</v>
      </c>
      <c r="BA129">
        <v>1</v>
      </c>
      <c r="BB129">
        <v>4</v>
      </c>
      <c r="BC129">
        <v>338</v>
      </c>
      <c r="BE129">
        <v>18</v>
      </c>
      <c r="BF129">
        <v>1</v>
      </c>
      <c r="BG129">
        <v>3</v>
      </c>
      <c r="BI129">
        <v>5</v>
      </c>
      <c r="BJ129">
        <v>3</v>
      </c>
      <c r="BK129">
        <v>124</v>
      </c>
      <c r="BN129">
        <v>1</v>
      </c>
      <c r="BO129">
        <v>13</v>
      </c>
      <c r="BQ129">
        <v>7</v>
      </c>
      <c r="BR129">
        <v>1</v>
      </c>
      <c r="BS129">
        <v>3</v>
      </c>
      <c r="BV129">
        <v>8</v>
      </c>
      <c r="BX129">
        <v>3</v>
      </c>
      <c r="BY129">
        <v>20</v>
      </c>
      <c r="BZ129">
        <v>35</v>
      </c>
      <c r="CC129">
        <v>257</v>
      </c>
      <c r="CD129">
        <v>46</v>
      </c>
      <c r="CE129">
        <v>42</v>
      </c>
      <c r="CF129">
        <v>18</v>
      </c>
      <c r="CG129">
        <v>64</v>
      </c>
    </row>
    <row r="130" spans="1:35" ht="12.75">
      <c r="A130" s="1" t="s">
        <v>169</v>
      </c>
      <c r="B130" s="53">
        <v>0.04</v>
      </c>
      <c r="C130" s="37">
        <v>0.01</v>
      </c>
      <c r="D130" s="106">
        <v>0.03</v>
      </c>
      <c r="E130" s="111">
        <v>0.05</v>
      </c>
      <c r="F130" s="106">
        <v>0.03</v>
      </c>
      <c r="G130" s="84">
        <f t="shared" si="6"/>
        <v>0.015555555555555553</v>
      </c>
      <c r="H130" s="25">
        <v>0.02</v>
      </c>
      <c r="I130" s="48"/>
      <c r="J130" s="48"/>
      <c r="K130" s="26">
        <v>0.06</v>
      </c>
      <c r="L130" s="46"/>
      <c r="M130" s="23">
        <v>0.03</v>
      </c>
      <c r="N130" s="26">
        <v>0.01</v>
      </c>
      <c r="O130" s="26">
        <v>0.02</v>
      </c>
      <c r="P130" s="26"/>
      <c r="Q130" s="118">
        <f t="shared" si="7"/>
        <v>0.014723203769140167</v>
      </c>
      <c r="R130" s="40">
        <f t="shared" si="4"/>
        <v>1</v>
      </c>
      <c r="S130" s="121">
        <f t="shared" si="5"/>
        <v>1</v>
      </c>
      <c r="T130" s="17"/>
      <c r="U130" s="17"/>
      <c r="AI130">
        <v>1</v>
      </c>
    </row>
    <row r="131" spans="1:21" ht="12.75">
      <c r="A131" s="1" t="s">
        <v>242</v>
      </c>
      <c r="B131" s="53">
        <v>0.04</v>
      </c>
      <c r="C131" s="37"/>
      <c r="D131" s="106"/>
      <c r="E131" s="111"/>
      <c r="F131" s="106"/>
      <c r="G131" s="84">
        <f t="shared" si="6"/>
        <v>0</v>
      </c>
      <c r="H131" s="25"/>
      <c r="J131" s="26"/>
      <c r="K131" s="26"/>
      <c r="L131" s="23"/>
      <c r="M131" s="23"/>
      <c r="N131" s="26"/>
      <c r="O131" s="26"/>
      <c r="P131" s="26"/>
      <c r="Q131" s="118">
        <f t="shared" si="7"/>
        <v>0</v>
      </c>
      <c r="R131" s="40">
        <f t="shared" si="4"/>
        <v>0</v>
      </c>
      <c r="S131" s="121">
        <f t="shared" si="5"/>
        <v>0</v>
      </c>
      <c r="T131" s="17"/>
      <c r="U131" s="17"/>
    </row>
    <row r="132" spans="1:83" ht="12.75">
      <c r="A132" s="1" t="s">
        <v>170</v>
      </c>
      <c r="B132" s="53">
        <v>2.07</v>
      </c>
      <c r="C132" s="37">
        <v>1.51</v>
      </c>
      <c r="D132" s="106">
        <v>0.99</v>
      </c>
      <c r="E132" s="111">
        <v>0.51</v>
      </c>
      <c r="F132" s="107">
        <v>1.2</v>
      </c>
      <c r="G132" s="84">
        <f t="shared" si="6"/>
        <v>1.301111111111111</v>
      </c>
      <c r="H132" s="25">
        <v>0.15</v>
      </c>
      <c r="I132" s="26">
        <v>0.07</v>
      </c>
      <c r="J132" s="48"/>
      <c r="K132" s="26">
        <v>1.63</v>
      </c>
      <c r="L132" s="46"/>
      <c r="M132" s="23">
        <v>3.69</v>
      </c>
      <c r="N132" s="26">
        <v>0.16</v>
      </c>
      <c r="O132" s="26">
        <v>5.96</v>
      </c>
      <c r="P132" s="26">
        <v>0.05</v>
      </c>
      <c r="Q132" s="118">
        <f t="shared" si="7"/>
        <v>3.1360424028268556</v>
      </c>
      <c r="R132" s="40">
        <f t="shared" si="4"/>
        <v>213</v>
      </c>
      <c r="S132" s="121">
        <f t="shared" si="5"/>
        <v>32</v>
      </c>
      <c r="T132" s="17"/>
      <c r="U132" s="17">
        <v>1</v>
      </c>
      <c r="V132">
        <v>17</v>
      </c>
      <c r="W132">
        <v>5</v>
      </c>
      <c r="X132">
        <v>3</v>
      </c>
      <c r="AA132">
        <v>1</v>
      </c>
      <c r="AC132">
        <v>7</v>
      </c>
      <c r="AD132">
        <v>10</v>
      </c>
      <c r="AE132">
        <v>5</v>
      </c>
      <c r="AI132">
        <v>1</v>
      </c>
      <c r="AK132">
        <v>10</v>
      </c>
      <c r="AM132">
        <v>12</v>
      </c>
      <c r="AP132">
        <v>11</v>
      </c>
      <c r="AR132">
        <v>3</v>
      </c>
      <c r="AT132">
        <v>12</v>
      </c>
      <c r="AV132">
        <v>7</v>
      </c>
      <c r="AW132">
        <v>27</v>
      </c>
      <c r="AX132">
        <v>4</v>
      </c>
      <c r="AZ132">
        <v>4</v>
      </c>
      <c r="BA132">
        <v>3</v>
      </c>
      <c r="BC132">
        <v>2</v>
      </c>
      <c r="BE132">
        <v>16</v>
      </c>
      <c r="BG132">
        <v>4</v>
      </c>
      <c r="BL132">
        <v>11</v>
      </c>
      <c r="BM132">
        <v>2</v>
      </c>
      <c r="BN132">
        <v>3</v>
      </c>
      <c r="BP132">
        <v>4</v>
      </c>
      <c r="BQ132">
        <v>3</v>
      </c>
      <c r="BR132">
        <v>5</v>
      </c>
      <c r="BU132">
        <v>6</v>
      </c>
      <c r="BW132">
        <v>2</v>
      </c>
      <c r="BY132">
        <v>3</v>
      </c>
      <c r="CE132">
        <v>9</v>
      </c>
    </row>
    <row r="133" spans="1:86" ht="12.75">
      <c r="A133" s="1" t="s">
        <v>171</v>
      </c>
      <c r="B133" s="53">
        <v>2.24</v>
      </c>
      <c r="C133" s="37">
        <v>1.56</v>
      </c>
      <c r="D133" s="106">
        <v>1.05</v>
      </c>
      <c r="E133" s="111">
        <v>0.88</v>
      </c>
      <c r="F133" s="106">
        <v>2.62</v>
      </c>
      <c r="G133" s="84">
        <f t="shared" si="6"/>
        <v>2.0722222222222224</v>
      </c>
      <c r="H133" s="25">
        <v>0.34</v>
      </c>
      <c r="I133" s="26">
        <v>0.34</v>
      </c>
      <c r="J133" s="26">
        <v>0.04</v>
      </c>
      <c r="K133" s="26">
        <v>2.52</v>
      </c>
      <c r="L133" s="23">
        <v>0.09</v>
      </c>
      <c r="M133" s="23">
        <v>6.35</v>
      </c>
      <c r="N133" s="26">
        <v>0.33</v>
      </c>
      <c r="O133" s="26">
        <v>8.16</v>
      </c>
      <c r="P133" s="26">
        <v>0.48</v>
      </c>
      <c r="Q133" s="118">
        <f t="shared" si="7"/>
        <v>1.7373380447585396</v>
      </c>
      <c r="R133" s="40">
        <f t="shared" si="4"/>
        <v>118</v>
      </c>
      <c r="S133" s="121">
        <f t="shared" si="5"/>
        <v>21</v>
      </c>
      <c r="T133" s="17"/>
      <c r="U133" s="17">
        <v>26</v>
      </c>
      <c r="V133">
        <v>6</v>
      </c>
      <c r="AA133">
        <v>1</v>
      </c>
      <c r="AD133">
        <v>3</v>
      </c>
      <c r="AJ133">
        <v>4</v>
      </c>
      <c r="AL133">
        <v>2</v>
      </c>
      <c r="AO133">
        <v>2</v>
      </c>
      <c r="AP133">
        <v>3</v>
      </c>
      <c r="AQ133">
        <v>1</v>
      </c>
      <c r="AR133">
        <v>11</v>
      </c>
      <c r="AS133">
        <v>10</v>
      </c>
      <c r="AU133">
        <v>10</v>
      </c>
      <c r="BC133">
        <v>7</v>
      </c>
      <c r="BG133">
        <v>7</v>
      </c>
      <c r="BH133">
        <v>5</v>
      </c>
      <c r="BK133">
        <v>1</v>
      </c>
      <c r="BN133">
        <v>4</v>
      </c>
      <c r="BO133">
        <v>7</v>
      </c>
      <c r="BQ133">
        <v>5</v>
      </c>
      <c r="BV133">
        <v>1</v>
      </c>
      <c r="CH133">
        <v>2</v>
      </c>
    </row>
    <row r="134" spans="1:21" ht="12.75">
      <c r="A134" s="1" t="s">
        <v>172</v>
      </c>
      <c r="B134" s="53">
        <v>0.12</v>
      </c>
      <c r="C134" s="37"/>
      <c r="D134" s="106">
        <v>0.08</v>
      </c>
      <c r="E134" s="111">
        <v>0.14</v>
      </c>
      <c r="F134" s="106">
        <v>0.05</v>
      </c>
      <c r="G134" s="84">
        <f t="shared" si="6"/>
        <v>0.02333333333333333</v>
      </c>
      <c r="H134" s="56"/>
      <c r="I134" s="26">
        <v>0.05</v>
      </c>
      <c r="J134" s="48"/>
      <c r="K134" s="26">
        <v>0.06</v>
      </c>
      <c r="L134" s="23">
        <v>0.07</v>
      </c>
      <c r="M134" s="23">
        <v>0.03</v>
      </c>
      <c r="N134" s="48"/>
      <c r="O134" s="26"/>
      <c r="P134" s="26"/>
      <c r="Q134" s="118">
        <f t="shared" si="7"/>
        <v>0</v>
      </c>
      <c r="R134" s="40">
        <f aca="true" t="shared" si="8" ref="R134:R139">SUM(T134:CH134)</f>
        <v>0</v>
      </c>
      <c r="S134" s="121">
        <f aca="true" t="shared" si="9" ref="S134:S139">COUNTA(T134:CH134)</f>
        <v>0</v>
      </c>
      <c r="T134" s="17"/>
      <c r="U134" s="17"/>
    </row>
    <row r="135" spans="1:28" ht="12.75">
      <c r="A135" s="1" t="s">
        <v>173</v>
      </c>
      <c r="B135" s="54">
        <v>0.5</v>
      </c>
      <c r="C135" s="37">
        <v>0.13</v>
      </c>
      <c r="D135" s="106">
        <v>0.29</v>
      </c>
      <c r="E135" s="111">
        <v>0.12</v>
      </c>
      <c r="F135" s="106">
        <v>0.06</v>
      </c>
      <c r="G135" s="84">
        <f t="shared" si="6"/>
        <v>0.06222222222222223</v>
      </c>
      <c r="H135" s="56"/>
      <c r="I135" s="26">
        <v>0.56</v>
      </c>
      <c r="J135" s="48"/>
      <c r="K135" s="48"/>
      <c r="L135" s="46"/>
      <c r="M135" s="46"/>
      <c r="N135" s="48"/>
      <c r="O135" s="26"/>
      <c r="P135" s="26"/>
      <c r="Q135" s="118">
        <f t="shared" si="7"/>
        <v>0.014723203769140167</v>
      </c>
      <c r="R135" s="40">
        <f t="shared" si="8"/>
        <v>1</v>
      </c>
      <c r="S135" s="121">
        <f t="shared" si="9"/>
        <v>1</v>
      </c>
      <c r="T135" s="17"/>
      <c r="U135" s="17"/>
      <c r="AB135">
        <v>1</v>
      </c>
    </row>
    <row r="136" spans="1:84" ht="12.75">
      <c r="A136" s="1" t="s">
        <v>174</v>
      </c>
      <c r="B136" s="53">
        <v>16.38</v>
      </c>
      <c r="C136" s="44">
        <v>11.5</v>
      </c>
      <c r="D136" s="107">
        <v>16.05</v>
      </c>
      <c r="E136" s="111">
        <v>18.07</v>
      </c>
      <c r="F136" s="107">
        <v>15.9</v>
      </c>
      <c r="G136" s="84">
        <f t="shared" si="6"/>
        <v>11.304444444444444</v>
      </c>
      <c r="H136" s="25">
        <v>7.22</v>
      </c>
      <c r="I136" s="26">
        <v>17.58</v>
      </c>
      <c r="J136" s="26">
        <v>11.37</v>
      </c>
      <c r="K136" s="26">
        <v>22.16</v>
      </c>
      <c r="L136" s="23">
        <v>11.13</v>
      </c>
      <c r="M136" s="23">
        <v>14.64</v>
      </c>
      <c r="N136" s="26">
        <v>4.86</v>
      </c>
      <c r="O136" s="26">
        <v>5.55</v>
      </c>
      <c r="P136" s="26">
        <v>7.23</v>
      </c>
      <c r="Q136" s="118">
        <f t="shared" si="7"/>
        <v>5.270906949352179</v>
      </c>
      <c r="R136" s="40">
        <f t="shared" si="8"/>
        <v>358</v>
      </c>
      <c r="S136" s="121">
        <f t="shared" si="9"/>
        <v>48</v>
      </c>
      <c r="T136" s="17">
        <v>8</v>
      </c>
      <c r="U136" s="17">
        <v>3</v>
      </c>
      <c r="V136">
        <v>3</v>
      </c>
      <c r="W136" s="80">
        <v>12</v>
      </c>
      <c r="X136" s="80">
        <v>4</v>
      </c>
      <c r="Y136" s="80">
        <v>9</v>
      </c>
      <c r="Z136" s="80">
        <v>5</v>
      </c>
      <c r="AA136" s="80">
        <v>1</v>
      </c>
      <c r="AB136">
        <v>4</v>
      </c>
      <c r="AC136" s="80">
        <v>8</v>
      </c>
      <c r="AD136">
        <v>8</v>
      </c>
      <c r="AE136">
        <v>9</v>
      </c>
      <c r="AF136">
        <v>1</v>
      </c>
      <c r="AH136">
        <v>2</v>
      </c>
      <c r="AJ136">
        <v>7</v>
      </c>
      <c r="AK136">
        <v>14</v>
      </c>
      <c r="AL136">
        <v>5</v>
      </c>
      <c r="AM136">
        <v>12</v>
      </c>
      <c r="AN136">
        <v>3</v>
      </c>
      <c r="AO136">
        <v>6</v>
      </c>
      <c r="AQ136">
        <v>3</v>
      </c>
      <c r="AR136">
        <v>3</v>
      </c>
      <c r="AS136">
        <v>3</v>
      </c>
      <c r="AT136">
        <v>6</v>
      </c>
      <c r="AU136">
        <v>6</v>
      </c>
      <c r="AW136">
        <v>5</v>
      </c>
      <c r="AY136">
        <v>29</v>
      </c>
      <c r="AZ136">
        <v>7</v>
      </c>
      <c r="BB136">
        <v>3</v>
      </c>
      <c r="BC136">
        <v>23</v>
      </c>
      <c r="BD136">
        <v>2</v>
      </c>
      <c r="BE136">
        <v>7</v>
      </c>
      <c r="BI136">
        <v>4</v>
      </c>
      <c r="BK136">
        <v>2</v>
      </c>
      <c r="BL136">
        <v>5</v>
      </c>
      <c r="BM136">
        <v>6</v>
      </c>
      <c r="BN136">
        <v>4</v>
      </c>
      <c r="BO136">
        <v>4</v>
      </c>
      <c r="BQ136">
        <v>26</v>
      </c>
      <c r="BR136">
        <v>9</v>
      </c>
      <c r="BT136">
        <v>27</v>
      </c>
      <c r="BU136">
        <v>8</v>
      </c>
      <c r="BV136">
        <v>10</v>
      </c>
      <c r="BW136">
        <v>3</v>
      </c>
      <c r="BZ136">
        <v>7</v>
      </c>
      <c r="CA136">
        <v>18</v>
      </c>
      <c r="CE136">
        <v>1</v>
      </c>
      <c r="CF136">
        <v>3</v>
      </c>
    </row>
    <row r="137" spans="1:24" ht="12.75">
      <c r="A137" s="1" t="s">
        <v>175</v>
      </c>
      <c r="B137" s="53"/>
      <c r="C137" s="37">
        <v>0.11</v>
      </c>
      <c r="D137" s="106">
        <v>0.01</v>
      </c>
      <c r="E137" s="111">
        <v>0.13</v>
      </c>
      <c r="F137" s="106">
        <v>0.03</v>
      </c>
      <c r="G137" s="84">
        <f>(H137+I137+J137+K137+L137+M137+N137+O137+P137)/9</f>
        <v>0.0044444444444444444</v>
      </c>
      <c r="H137" s="56"/>
      <c r="I137" s="27"/>
      <c r="J137" s="26">
        <v>0.04</v>
      </c>
      <c r="K137" s="27"/>
      <c r="L137" s="47"/>
      <c r="M137" s="47"/>
      <c r="N137" s="27"/>
      <c r="O137" s="26"/>
      <c r="P137" s="26"/>
      <c r="Q137" s="118">
        <f t="shared" si="7"/>
        <v>0</v>
      </c>
      <c r="R137" s="40">
        <f t="shared" si="8"/>
        <v>0</v>
      </c>
      <c r="S137" s="121">
        <f t="shared" si="9"/>
        <v>0</v>
      </c>
      <c r="T137" s="17"/>
      <c r="U137" s="17"/>
      <c r="W137" s="27"/>
      <c r="X137" s="27"/>
    </row>
    <row r="138" spans="1:85" ht="12.75">
      <c r="A138" s="1" t="s">
        <v>176</v>
      </c>
      <c r="B138" s="53">
        <v>45.28</v>
      </c>
      <c r="C138" s="37">
        <v>65.21</v>
      </c>
      <c r="D138" s="107">
        <v>75.44</v>
      </c>
      <c r="E138" s="111">
        <v>78.62</v>
      </c>
      <c r="F138" s="106">
        <v>49.23</v>
      </c>
      <c r="G138" s="84">
        <f>(H138+I138+J138+K138+L138+M138+N138+O138+P138)/9</f>
        <v>50.025555555555556</v>
      </c>
      <c r="H138" s="25">
        <v>35.51</v>
      </c>
      <c r="I138" s="26">
        <v>35.24</v>
      </c>
      <c r="J138" s="26">
        <v>60.32</v>
      </c>
      <c r="K138" s="26">
        <v>67.3</v>
      </c>
      <c r="L138" s="23">
        <v>70.64</v>
      </c>
      <c r="M138" s="23">
        <v>34.62</v>
      </c>
      <c r="N138" s="26">
        <v>59.34</v>
      </c>
      <c r="O138" s="26">
        <v>46.75</v>
      </c>
      <c r="P138" s="26">
        <v>40.51</v>
      </c>
      <c r="Q138" s="118">
        <f>R138*10/$Q$4</f>
        <v>57.09658421672557</v>
      </c>
      <c r="R138" s="40">
        <f t="shared" si="8"/>
        <v>3878</v>
      </c>
      <c r="S138" s="121">
        <f t="shared" si="9"/>
        <v>56</v>
      </c>
      <c r="T138" s="17">
        <v>5</v>
      </c>
      <c r="U138" s="17">
        <v>11</v>
      </c>
      <c r="V138">
        <v>3</v>
      </c>
      <c r="W138" s="80">
        <v>13</v>
      </c>
      <c r="X138" s="80">
        <v>5</v>
      </c>
      <c r="Z138" s="80">
        <v>37</v>
      </c>
      <c r="AA138" s="80">
        <v>178</v>
      </c>
      <c r="AB138">
        <v>124</v>
      </c>
      <c r="AC138">
        <v>29</v>
      </c>
      <c r="AE138">
        <v>65</v>
      </c>
      <c r="AF138">
        <v>46</v>
      </c>
      <c r="AH138">
        <v>152</v>
      </c>
      <c r="AI138">
        <v>243</v>
      </c>
      <c r="AJ138">
        <v>7</v>
      </c>
      <c r="AK138">
        <v>218</v>
      </c>
      <c r="AL138">
        <v>119</v>
      </c>
      <c r="AM138">
        <v>5</v>
      </c>
      <c r="AO138">
        <v>3</v>
      </c>
      <c r="AP138">
        <v>102</v>
      </c>
      <c r="AQ138">
        <v>91</v>
      </c>
      <c r="AR138">
        <v>85</v>
      </c>
      <c r="AS138">
        <v>3</v>
      </c>
      <c r="AT138">
        <v>74</v>
      </c>
      <c r="AU138">
        <v>7</v>
      </c>
      <c r="AV138">
        <v>141</v>
      </c>
      <c r="AW138">
        <v>30</v>
      </c>
      <c r="AX138">
        <v>101</v>
      </c>
      <c r="AY138">
        <v>17</v>
      </c>
      <c r="AZ138">
        <v>5</v>
      </c>
      <c r="BA138">
        <v>69</v>
      </c>
      <c r="BB138">
        <v>800</v>
      </c>
      <c r="BC138">
        <v>51</v>
      </c>
      <c r="BD138">
        <v>26</v>
      </c>
      <c r="BE138">
        <v>176</v>
      </c>
      <c r="BG138">
        <v>89</v>
      </c>
      <c r="BI138">
        <v>16</v>
      </c>
      <c r="BJ138">
        <v>120</v>
      </c>
      <c r="BK138">
        <v>29</v>
      </c>
      <c r="BL138">
        <v>21</v>
      </c>
      <c r="BM138">
        <v>5</v>
      </c>
      <c r="BN138">
        <v>63</v>
      </c>
      <c r="BO138">
        <v>90</v>
      </c>
      <c r="BP138">
        <v>3</v>
      </c>
      <c r="BQ138">
        <v>80</v>
      </c>
      <c r="BR138">
        <v>9</v>
      </c>
      <c r="BS138">
        <v>7</v>
      </c>
      <c r="BU138">
        <v>9</v>
      </c>
      <c r="BV138">
        <v>7</v>
      </c>
      <c r="BW138">
        <v>44</v>
      </c>
      <c r="BZ138">
        <v>15</v>
      </c>
      <c r="CA138">
        <v>2</v>
      </c>
      <c r="CC138">
        <v>3</v>
      </c>
      <c r="CD138">
        <v>2</v>
      </c>
      <c r="CE138">
        <v>66</v>
      </c>
      <c r="CF138">
        <v>92</v>
      </c>
      <c r="CG138">
        <v>65</v>
      </c>
    </row>
    <row r="139" spans="1:83" ht="13.5" thickBot="1">
      <c r="A139" s="1" t="s">
        <v>177</v>
      </c>
      <c r="B139" s="55">
        <v>0.01</v>
      </c>
      <c r="C139" s="45">
        <v>0.05</v>
      </c>
      <c r="D139" s="108">
        <v>0.01</v>
      </c>
      <c r="E139" s="113">
        <v>0.08</v>
      </c>
      <c r="F139" s="108">
        <v>0.16</v>
      </c>
      <c r="G139" s="58">
        <f>(H139+I139+J139+K139+L139+M139+N139+O139+P139)/9</f>
        <v>0.07777777777777778</v>
      </c>
      <c r="H139" s="25">
        <v>0.28</v>
      </c>
      <c r="I139" s="26">
        <v>0.05</v>
      </c>
      <c r="J139" s="27"/>
      <c r="K139" s="26">
        <v>0.14</v>
      </c>
      <c r="L139" s="23">
        <v>0.05</v>
      </c>
      <c r="M139" s="23">
        <v>0.02</v>
      </c>
      <c r="N139" s="26">
        <v>0.03</v>
      </c>
      <c r="O139" s="26">
        <v>0.08</v>
      </c>
      <c r="P139" s="26">
        <v>0.05</v>
      </c>
      <c r="Q139" s="119">
        <f>R139*10/$Q$4</f>
        <v>0.1325088339222615</v>
      </c>
      <c r="R139" s="116">
        <f t="shared" si="8"/>
        <v>9</v>
      </c>
      <c r="S139" s="122">
        <f t="shared" si="9"/>
        <v>2</v>
      </c>
      <c r="T139" s="17"/>
      <c r="U139" s="17"/>
      <c r="V139" s="17"/>
      <c r="W139" s="17"/>
      <c r="X139" s="17"/>
      <c r="Y139" s="17"/>
      <c r="Z139" s="17"/>
      <c r="AA139" s="27"/>
      <c r="AD139" s="27"/>
      <c r="CD139">
        <v>7</v>
      </c>
      <c r="CE139">
        <v>2</v>
      </c>
    </row>
    <row r="140" spans="1:86" ht="12.75">
      <c r="A140" s="1" t="s">
        <v>178</v>
      </c>
      <c r="B140" s="27">
        <f aca="true" t="shared" si="10" ref="B140:P140">SUM(B5:B139)</f>
        <v>535.26</v>
      </c>
      <c r="C140" s="27">
        <f t="shared" si="10"/>
        <v>397.12000000000006</v>
      </c>
      <c r="D140" s="27">
        <f t="shared" si="10"/>
        <v>387.50000000000006</v>
      </c>
      <c r="E140" s="27">
        <f t="shared" si="10"/>
        <v>462.73</v>
      </c>
      <c r="F140" s="27">
        <f t="shared" si="10"/>
        <v>454.55000000000007</v>
      </c>
      <c r="G140" s="27">
        <f t="shared" si="10"/>
        <v>527.1865741204925</v>
      </c>
      <c r="H140" s="40">
        <f t="shared" si="10"/>
        <v>431.72822510822516</v>
      </c>
      <c r="I140" s="27">
        <f t="shared" si="10"/>
        <v>613.7700000000001</v>
      </c>
      <c r="J140" s="27">
        <f t="shared" si="10"/>
        <v>425.45000000000005</v>
      </c>
      <c r="K140" s="27">
        <f t="shared" si="10"/>
        <v>580.1499999999999</v>
      </c>
      <c r="L140" s="27">
        <f t="shared" si="10"/>
        <v>491.15000000000003</v>
      </c>
      <c r="M140" s="27">
        <f t="shared" si="10"/>
        <v>507.39999999999986</v>
      </c>
      <c r="N140" s="17">
        <f t="shared" si="10"/>
        <v>485.8209419762078</v>
      </c>
      <c r="O140" s="17">
        <f t="shared" si="10"/>
        <v>756.1399999999999</v>
      </c>
      <c r="P140" s="17">
        <f t="shared" si="10"/>
        <v>453.07</v>
      </c>
      <c r="Q140" s="93">
        <f>R140*10/$Q$4</f>
        <v>562.1171967020024</v>
      </c>
      <c r="R140" s="17">
        <f>SUM(T140:CH140)</f>
        <v>38179</v>
      </c>
      <c r="S140" s="17"/>
      <c r="T140" s="27">
        <f aca="true" t="shared" si="11" ref="T140:CH140">SUM(T5:T139)</f>
        <v>547</v>
      </c>
      <c r="U140" s="27">
        <f t="shared" si="11"/>
        <v>256</v>
      </c>
      <c r="V140" s="27">
        <f t="shared" si="11"/>
        <v>357</v>
      </c>
      <c r="W140" s="27">
        <f t="shared" si="11"/>
        <v>934</v>
      </c>
      <c r="X140" s="27">
        <f t="shared" si="11"/>
        <v>676</v>
      </c>
      <c r="Y140" s="27">
        <f t="shared" si="11"/>
        <v>244</v>
      </c>
      <c r="Z140" s="27">
        <f t="shared" si="11"/>
        <v>857</v>
      </c>
      <c r="AA140" s="27">
        <f t="shared" si="11"/>
        <v>878</v>
      </c>
      <c r="AB140" s="27">
        <f t="shared" si="11"/>
        <v>311</v>
      </c>
      <c r="AC140" s="27">
        <f t="shared" si="11"/>
        <v>441</v>
      </c>
      <c r="AD140" s="27">
        <f t="shared" si="11"/>
        <v>397</v>
      </c>
      <c r="AE140" s="27">
        <f t="shared" si="11"/>
        <v>542</v>
      </c>
      <c r="AF140" s="27">
        <f t="shared" si="11"/>
        <v>262</v>
      </c>
      <c r="AG140" s="27">
        <f t="shared" si="11"/>
        <v>119</v>
      </c>
      <c r="AH140" s="27">
        <f t="shared" si="11"/>
        <v>234</v>
      </c>
      <c r="AI140" s="27">
        <f t="shared" si="11"/>
        <v>1060</v>
      </c>
      <c r="AJ140" s="27">
        <f t="shared" si="11"/>
        <v>1140</v>
      </c>
      <c r="AK140" s="27">
        <f t="shared" si="11"/>
        <v>640</v>
      </c>
      <c r="AL140" s="27">
        <f t="shared" si="11"/>
        <v>417</v>
      </c>
      <c r="AM140" s="27">
        <f t="shared" si="11"/>
        <v>574</v>
      </c>
      <c r="AN140" s="27">
        <f t="shared" si="11"/>
        <v>417</v>
      </c>
      <c r="AO140" s="27">
        <f t="shared" si="11"/>
        <v>568</v>
      </c>
      <c r="AP140" s="27">
        <f t="shared" si="11"/>
        <v>261</v>
      </c>
      <c r="AQ140" s="27">
        <f t="shared" si="11"/>
        <v>577</v>
      </c>
      <c r="AR140" s="27">
        <f t="shared" si="11"/>
        <v>435</v>
      </c>
      <c r="AS140" s="27">
        <f t="shared" si="11"/>
        <v>184</v>
      </c>
      <c r="AT140" s="27">
        <f t="shared" si="11"/>
        <v>465</v>
      </c>
      <c r="AU140" s="27">
        <f t="shared" si="11"/>
        <v>216</v>
      </c>
      <c r="AV140" s="27">
        <f t="shared" si="11"/>
        <v>352</v>
      </c>
      <c r="AW140" s="27">
        <f t="shared" si="11"/>
        <v>195</v>
      </c>
      <c r="AX140" s="27">
        <f t="shared" si="11"/>
        <v>463</v>
      </c>
      <c r="AY140" s="27">
        <f t="shared" si="11"/>
        <v>1103</v>
      </c>
      <c r="AZ140" s="27">
        <f t="shared" si="11"/>
        <v>771</v>
      </c>
      <c r="BA140" s="27">
        <f t="shared" si="11"/>
        <v>1206</v>
      </c>
      <c r="BB140" s="27">
        <f t="shared" si="11"/>
        <v>1345</v>
      </c>
      <c r="BC140" s="27">
        <f t="shared" si="11"/>
        <v>1339</v>
      </c>
      <c r="BD140" s="27">
        <f t="shared" si="11"/>
        <v>272</v>
      </c>
      <c r="BE140" s="27">
        <f t="shared" si="11"/>
        <v>605</v>
      </c>
      <c r="BF140" s="27">
        <f t="shared" si="11"/>
        <v>621</v>
      </c>
      <c r="BG140" s="27">
        <f t="shared" si="11"/>
        <v>303</v>
      </c>
      <c r="BH140" s="27">
        <f t="shared" si="11"/>
        <v>336</v>
      </c>
      <c r="BI140" s="27">
        <f t="shared" si="11"/>
        <v>278</v>
      </c>
      <c r="BJ140" s="27">
        <f t="shared" si="11"/>
        <v>335</v>
      </c>
      <c r="BK140" s="27">
        <f t="shared" si="11"/>
        <v>1390</v>
      </c>
      <c r="BL140" s="27">
        <f t="shared" si="11"/>
        <v>1348</v>
      </c>
      <c r="BM140" s="27">
        <f t="shared" si="11"/>
        <v>648</v>
      </c>
      <c r="BN140" s="27">
        <f t="shared" si="11"/>
        <v>472</v>
      </c>
      <c r="BO140" s="27">
        <f t="shared" si="11"/>
        <v>508</v>
      </c>
      <c r="BP140" s="27">
        <f t="shared" si="11"/>
        <v>232</v>
      </c>
      <c r="BQ140" s="27">
        <f t="shared" si="11"/>
        <v>1187</v>
      </c>
      <c r="BR140" s="27">
        <f t="shared" si="11"/>
        <v>261</v>
      </c>
      <c r="BS140" s="27">
        <f t="shared" si="11"/>
        <v>279</v>
      </c>
      <c r="BT140" s="27">
        <f t="shared" si="11"/>
        <v>390</v>
      </c>
      <c r="BU140" s="27">
        <f t="shared" si="11"/>
        <v>561</v>
      </c>
      <c r="BV140" s="27">
        <f t="shared" si="11"/>
        <v>528</v>
      </c>
      <c r="BW140" s="27">
        <f t="shared" si="11"/>
        <v>934</v>
      </c>
      <c r="BX140" s="27">
        <f t="shared" si="11"/>
        <v>435</v>
      </c>
      <c r="BY140" s="27">
        <f t="shared" si="11"/>
        <v>407</v>
      </c>
      <c r="BZ140" s="27">
        <f t="shared" si="11"/>
        <v>506</v>
      </c>
      <c r="CA140" s="27">
        <f t="shared" si="11"/>
        <v>319</v>
      </c>
      <c r="CB140" s="27">
        <f t="shared" si="11"/>
        <v>200</v>
      </c>
      <c r="CC140" s="27">
        <f t="shared" si="11"/>
        <v>1648</v>
      </c>
      <c r="CD140" s="27">
        <f t="shared" si="11"/>
        <v>1160</v>
      </c>
      <c r="CE140" s="27">
        <f t="shared" si="11"/>
        <v>420</v>
      </c>
      <c r="CF140" s="27">
        <f t="shared" si="11"/>
        <v>385</v>
      </c>
      <c r="CG140" s="27">
        <f t="shared" si="11"/>
        <v>389</v>
      </c>
      <c r="CH140" s="27">
        <f t="shared" si="11"/>
        <v>39</v>
      </c>
    </row>
    <row r="141" spans="1:86" ht="12.75">
      <c r="A141" s="1" t="s">
        <v>179</v>
      </c>
      <c r="B141" s="30"/>
      <c r="C141" s="30"/>
      <c r="D141" s="30"/>
      <c r="E141" s="30"/>
      <c r="F141" s="30"/>
      <c r="G141" s="30"/>
      <c r="H141" s="41">
        <f aca="true" t="shared" si="12" ref="H141:N141">COUNT(H5:H139)</f>
        <v>67</v>
      </c>
      <c r="I141" s="30">
        <f t="shared" si="12"/>
        <v>76</v>
      </c>
      <c r="J141" s="30">
        <f t="shared" si="12"/>
        <v>74</v>
      </c>
      <c r="K141" s="30">
        <f t="shared" si="12"/>
        <v>68</v>
      </c>
      <c r="L141" s="30">
        <f t="shared" si="12"/>
        <v>72</v>
      </c>
      <c r="M141" s="30">
        <f t="shared" si="12"/>
        <v>74</v>
      </c>
      <c r="N141" s="30">
        <f t="shared" si="12"/>
        <v>73</v>
      </c>
      <c r="O141" s="30">
        <f>COUNT(O5:O139)</f>
        <v>73</v>
      </c>
      <c r="P141" s="30">
        <f>COUNT(P5:P139)</f>
        <v>70</v>
      </c>
      <c r="Q141" s="30">
        <f>COUNTIF(Q5:Q139,"&gt;0")</f>
        <v>83</v>
      </c>
      <c r="R141" s="114"/>
      <c r="S141" s="25"/>
      <c r="T141" s="30">
        <f>COUNTA(T5:T139)</f>
        <v>25</v>
      </c>
      <c r="U141" s="30">
        <f>COUNTA(U5:U139)</f>
        <v>27</v>
      </c>
      <c r="V141" s="30">
        <f aca="true" t="shared" si="13" ref="V141:CH141">COUNTA(V5:V139)</f>
        <v>30</v>
      </c>
      <c r="W141" s="30">
        <f>COUNTA(W5:W139)</f>
        <v>28</v>
      </c>
      <c r="X141" s="30">
        <f>COUNTA(X5:X139)</f>
        <v>28</v>
      </c>
      <c r="Y141" s="30">
        <f t="shared" si="13"/>
        <v>13</v>
      </c>
      <c r="Z141" s="30">
        <f>COUNTA(Z5:Z139)</f>
        <v>29</v>
      </c>
      <c r="AA141" s="30">
        <f t="shared" si="13"/>
        <v>37</v>
      </c>
      <c r="AB141" s="30">
        <f t="shared" si="13"/>
        <v>20</v>
      </c>
      <c r="AC141" s="30">
        <f t="shared" si="13"/>
        <v>29</v>
      </c>
      <c r="AD141" s="30">
        <f t="shared" si="13"/>
        <v>24</v>
      </c>
      <c r="AE141" s="30">
        <f t="shared" si="13"/>
        <v>22</v>
      </c>
      <c r="AF141" s="30">
        <f>COUNTA(AF5:AF139)</f>
        <v>20</v>
      </c>
      <c r="AG141" s="30">
        <f>COUNTA(AG5:AG139)</f>
        <v>13</v>
      </c>
      <c r="AH141" s="30">
        <f>COUNTA(AH5:AH139)</f>
        <v>20</v>
      </c>
      <c r="AI141" s="30">
        <f t="shared" si="13"/>
        <v>30</v>
      </c>
      <c r="AJ141" s="30">
        <f t="shared" si="13"/>
        <v>28</v>
      </c>
      <c r="AK141" s="30">
        <f t="shared" si="13"/>
        <v>20</v>
      </c>
      <c r="AL141" s="30">
        <f t="shared" si="13"/>
        <v>21</v>
      </c>
      <c r="AM141" s="30">
        <f t="shared" si="13"/>
        <v>34</v>
      </c>
      <c r="AN141" s="30">
        <f>COUNTA(AN5:AN139)</f>
        <v>13</v>
      </c>
      <c r="AO141" s="30">
        <f>COUNTA(AO5:AO139)</f>
        <v>25</v>
      </c>
      <c r="AP141" s="30">
        <f t="shared" si="13"/>
        <v>22</v>
      </c>
      <c r="AQ141" s="30">
        <f t="shared" si="13"/>
        <v>36</v>
      </c>
      <c r="AR141" s="30">
        <f t="shared" si="13"/>
        <v>26</v>
      </c>
      <c r="AS141" s="30">
        <f t="shared" si="13"/>
        <v>17</v>
      </c>
      <c r="AT141" s="30">
        <f t="shared" si="13"/>
        <v>32</v>
      </c>
      <c r="AU141" s="30">
        <f t="shared" si="13"/>
        <v>25</v>
      </c>
      <c r="AV141" s="30">
        <f>COUNTA(AV5:AV139)</f>
        <v>15</v>
      </c>
      <c r="AW141" s="30">
        <f>COUNTA(AW5:AW139)</f>
        <v>22</v>
      </c>
      <c r="AX141" s="30">
        <f>COUNTA(AX5:AX139)</f>
        <v>23</v>
      </c>
      <c r="AY141" s="30">
        <f t="shared" si="13"/>
        <v>24</v>
      </c>
      <c r="AZ141" s="30">
        <f t="shared" si="13"/>
        <v>26</v>
      </c>
      <c r="BA141" s="30">
        <f t="shared" si="13"/>
        <v>35</v>
      </c>
      <c r="BB141" s="30">
        <f t="shared" si="13"/>
        <v>22</v>
      </c>
      <c r="BC141" s="30">
        <f t="shared" si="13"/>
        <v>38</v>
      </c>
      <c r="BD141" s="30">
        <f t="shared" si="13"/>
        <v>23</v>
      </c>
      <c r="BE141" s="30">
        <f t="shared" si="13"/>
        <v>33</v>
      </c>
      <c r="BF141" s="30">
        <f>COUNTA(BF5:BF139)</f>
        <v>21</v>
      </c>
      <c r="BG141" s="30">
        <f t="shared" si="13"/>
        <v>30</v>
      </c>
      <c r="BH141" s="30">
        <f t="shared" si="13"/>
        <v>20</v>
      </c>
      <c r="BI141" s="30">
        <f aca="true" t="shared" si="14" ref="BI141:BN141">COUNTA(BI5:BI139)</f>
        <v>26</v>
      </c>
      <c r="BJ141" s="30">
        <f t="shared" si="14"/>
        <v>23</v>
      </c>
      <c r="BK141" s="30">
        <f t="shared" si="14"/>
        <v>26</v>
      </c>
      <c r="BL141" s="30">
        <f t="shared" si="14"/>
        <v>27</v>
      </c>
      <c r="BM141" s="30">
        <f t="shared" si="14"/>
        <v>22</v>
      </c>
      <c r="BN141" s="30">
        <f t="shared" si="14"/>
        <v>24</v>
      </c>
      <c r="BO141" s="30">
        <f t="shared" si="13"/>
        <v>22</v>
      </c>
      <c r="BP141" s="30">
        <f t="shared" si="13"/>
        <v>23</v>
      </c>
      <c r="BQ141" s="30">
        <f>COUNTA(BQ5:BQ139)</f>
        <v>34</v>
      </c>
      <c r="BR141" s="30">
        <f>COUNTA(BR5:BR139)</f>
        <v>28</v>
      </c>
      <c r="BS141" s="30">
        <f t="shared" si="13"/>
        <v>18</v>
      </c>
      <c r="BT141" s="30">
        <f t="shared" si="13"/>
        <v>18</v>
      </c>
      <c r="BU141" s="30">
        <f>COUNTA(BU5:BU139)</f>
        <v>21</v>
      </c>
      <c r="BV141" s="30">
        <f>COUNTA(BV5:BV139)</f>
        <v>28</v>
      </c>
      <c r="BW141" s="30">
        <f t="shared" si="13"/>
        <v>37</v>
      </c>
      <c r="BX141" s="30">
        <f t="shared" si="13"/>
        <v>25</v>
      </c>
      <c r="BY141" s="30">
        <f t="shared" si="13"/>
        <v>26</v>
      </c>
      <c r="BZ141" s="30">
        <f t="shared" si="13"/>
        <v>30</v>
      </c>
      <c r="CA141" s="30">
        <f t="shared" si="13"/>
        <v>14</v>
      </c>
      <c r="CB141" s="30">
        <f>COUNTA(CB5:CB139)</f>
        <v>9</v>
      </c>
      <c r="CC141" s="30">
        <f t="shared" si="13"/>
        <v>23</v>
      </c>
      <c r="CD141" s="30">
        <f t="shared" si="13"/>
        <v>39</v>
      </c>
      <c r="CE141" s="30">
        <f t="shared" si="13"/>
        <v>27</v>
      </c>
      <c r="CF141" s="30">
        <f>COUNTA(CF5:CF139)</f>
        <v>27</v>
      </c>
      <c r="CG141" s="30">
        <f t="shared" si="13"/>
        <v>22</v>
      </c>
      <c r="CH141" s="30">
        <f t="shared" si="13"/>
        <v>9</v>
      </c>
    </row>
    <row r="142" ht="12.75">
      <c r="M142" s="47"/>
    </row>
  </sheetData>
  <mergeCells count="1">
    <mergeCell ref="H2:Q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4" sqref="L134"/>
    </sheetView>
  </sheetViews>
  <sheetFormatPr defaultColWidth="9.140625" defaultRowHeight="12.75"/>
  <cols>
    <col min="1" max="1" width="18.57421875" style="1" customWidth="1"/>
    <col min="2" max="6" width="6.57421875" style="3" customWidth="1"/>
    <col min="7" max="7" width="6.7109375" style="3" customWidth="1"/>
    <col min="8" max="8" width="5.7109375" style="0" customWidth="1"/>
    <col min="9" max="9" width="6.421875" style="0" customWidth="1"/>
    <col min="10" max="10" width="5.7109375" style="0" customWidth="1"/>
    <col min="11" max="11" width="5.8515625" style="0" customWidth="1"/>
    <col min="12" max="26" width="5.7109375" style="0" customWidth="1"/>
  </cols>
  <sheetData>
    <row r="1" spans="1:8" ht="12.75">
      <c r="A1" s="1" t="s">
        <v>301</v>
      </c>
      <c r="B1" s="69"/>
      <c r="H1" s="65"/>
    </row>
    <row r="2" spans="1:26" ht="135">
      <c r="A2" s="4"/>
      <c r="B2" s="127" t="s">
        <v>293</v>
      </c>
      <c r="C2" s="128"/>
      <c r="D2" s="128"/>
      <c r="E2" s="128"/>
      <c r="F2" s="105"/>
      <c r="G2" s="62" t="s">
        <v>355</v>
      </c>
      <c r="H2" s="66" t="s">
        <v>28</v>
      </c>
      <c r="I2" s="62" t="s">
        <v>275</v>
      </c>
      <c r="J2" s="62" t="s">
        <v>1</v>
      </c>
      <c r="K2" s="61" t="s">
        <v>261</v>
      </c>
      <c r="L2" s="61" t="s">
        <v>262</v>
      </c>
      <c r="M2" s="61" t="s">
        <v>263</v>
      </c>
      <c r="N2" s="61" t="s">
        <v>280</v>
      </c>
      <c r="O2" s="61" t="s">
        <v>265</v>
      </c>
      <c r="P2" s="61" t="s">
        <v>266</v>
      </c>
      <c r="Q2" s="61" t="s">
        <v>267</v>
      </c>
      <c r="R2" s="61" t="s">
        <v>268</v>
      </c>
      <c r="S2" s="61" t="s">
        <v>269</v>
      </c>
      <c r="T2" s="61" t="s">
        <v>270</v>
      </c>
      <c r="U2" s="61" t="s">
        <v>271</v>
      </c>
      <c r="V2" s="61" t="s">
        <v>272</v>
      </c>
      <c r="W2" s="61" t="s">
        <v>273</v>
      </c>
      <c r="X2" s="61" t="s">
        <v>274</v>
      </c>
      <c r="Y2" s="61" t="s">
        <v>281</v>
      </c>
      <c r="Z2" s="61" t="s">
        <v>282</v>
      </c>
    </row>
    <row r="3" spans="1:24" ht="12.75">
      <c r="A3" s="7" t="s">
        <v>29</v>
      </c>
      <c r="B3" s="67" t="s">
        <v>34</v>
      </c>
      <c r="C3" s="13" t="s">
        <v>35</v>
      </c>
      <c r="D3" s="13" t="s">
        <v>36</v>
      </c>
      <c r="E3" s="13" t="s">
        <v>37</v>
      </c>
      <c r="F3" s="13" t="s">
        <v>292</v>
      </c>
      <c r="G3" s="13"/>
      <c r="H3" s="67" t="s">
        <v>353</v>
      </c>
      <c r="I3" s="13" t="s">
        <v>353</v>
      </c>
      <c r="J3" s="1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12.75">
      <c r="A4" s="64" t="s">
        <v>55</v>
      </c>
      <c r="B4" s="69">
        <v>189</v>
      </c>
      <c r="C4" s="3">
        <v>189</v>
      </c>
      <c r="D4" s="3">
        <v>189</v>
      </c>
      <c r="E4" s="3">
        <v>189</v>
      </c>
      <c r="F4" s="3">
        <v>189</v>
      </c>
      <c r="G4" s="3">
        <v>189</v>
      </c>
      <c r="H4" s="68">
        <f>SUM(K4:Z4)</f>
        <v>187.7</v>
      </c>
      <c r="I4" s="28"/>
      <c r="J4" s="28">
        <f>COUNTA(K4:Z4)</f>
        <v>16</v>
      </c>
      <c r="K4">
        <v>10.3</v>
      </c>
      <c r="L4" s="48">
        <v>8</v>
      </c>
      <c r="M4" s="48">
        <v>17</v>
      </c>
      <c r="N4" s="48">
        <v>11</v>
      </c>
      <c r="O4" s="73">
        <v>11</v>
      </c>
      <c r="P4" s="48">
        <v>11</v>
      </c>
      <c r="Q4" s="48">
        <v>12.1</v>
      </c>
      <c r="R4" s="48">
        <v>10</v>
      </c>
      <c r="S4" s="48">
        <v>12</v>
      </c>
      <c r="T4" s="48">
        <v>12</v>
      </c>
      <c r="U4" s="48">
        <v>8</v>
      </c>
      <c r="V4" s="48">
        <v>9.1</v>
      </c>
      <c r="W4" s="48">
        <v>9.1</v>
      </c>
      <c r="X4" s="48">
        <v>16</v>
      </c>
      <c r="Y4" s="48">
        <v>15.5</v>
      </c>
      <c r="Z4" s="48">
        <v>15.6</v>
      </c>
    </row>
    <row r="5" spans="1:23" ht="12.75">
      <c r="A5" s="22" t="s">
        <v>56</v>
      </c>
      <c r="B5" s="70">
        <v>0</v>
      </c>
      <c r="C5" s="34">
        <v>0.05291005291005291</v>
      </c>
      <c r="D5" s="34">
        <v>0.47619047619047616</v>
      </c>
      <c r="E5" s="34">
        <v>0.31746031746031744</v>
      </c>
      <c r="F5" s="34">
        <v>0</v>
      </c>
      <c r="G5" s="33">
        <f>(B5+C5+D5+E5+F5)/5</f>
        <v>0.1693121693121693</v>
      </c>
      <c r="H5" s="68">
        <f>SUM(K5:Z5)</f>
        <v>5</v>
      </c>
      <c r="I5" s="34">
        <f aca="true" t="shared" si="0" ref="I5:I36">H5*10/$H$4</f>
        <v>0.26638252530633993</v>
      </c>
      <c r="J5" s="28">
        <f>COUNTA(K5:Z5)</f>
        <v>2</v>
      </c>
      <c r="M5">
        <v>4</v>
      </c>
      <c r="W5">
        <v>1</v>
      </c>
    </row>
    <row r="6" spans="1:13" ht="12.75">
      <c r="A6" s="22" t="s">
        <v>57</v>
      </c>
      <c r="B6" s="70">
        <v>0</v>
      </c>
      <c r="C6" s="34">
        <v>0.10582010582010581</v>
      </c>
      <c r="D6" s="34">
        <v>0.10582010582010581</v>
      </c>
      <c r="E6" s="34">
        <v>0</v>
      </c>
      <c r="F6" s="34">
        <v>0</v>
      </c>
      <c r="G6" s="33">
        <f aca="true" t="shared" si="1" ref="G6:G71">(B6+C6+D6+E6+F6)/5</f>
        <v>0.042328042328042326</v>
      </c>
      <c r="H6" s="68">
        <f aca="true" t="shared" si="2" ref="H6:H72">SUM(K6:Z6)</f>
        <v>1</v>
      </c>
      <c r="I6" s="34">
        <f t="shared" si="0"/>
        <v>0.053276505061267986</v>
      </c>
      <c r="J6" s="28">
        <f aca="true" t="shared" si="3" ref="J6:J72">COUNTA(K6:Z6)</f>
        <v>1</v>
      </c>
      <c r="M6">
        <v>1</v>
      </c>
    </row>
    <row r="7" spans="1:10" ht="12.75">
      <c r="A7" s="22" t="s">
        <v>58</v>
      </c>
      <c r="B7" s="70">
        <v>0.05291005291005291</v>
      </c>
      <c r="C7" s="34">
        <v>0</v>
      </c>
      <c r="D7" s="34">
        <v>0</v>
      </c>
      <c r="E7" s="34">
        <v>0</v>
      </c>
      <c r="F7" s="34">
        <v>0</v>
      </c>
      <c r="G7" s="33">
        <f t="shared" si="1"/>
        <v>0.010582010582010581</v>
      </c>
      <c r="H7" s="68">
        <f t="shared" si="2"/>
        <v>0</v>
      </c>
      <c r="I7" s="34">
        <f t="shared" si="0"/>
        <v>0</v>
      </c>
      <c r="J7" s="28">
        <f t="shared" si="3"/>
        <v>0</v>
      </c>
    </row>
    <row r="8" spans="1:11" ht="12.75">
      <c r="A8" s="22" t="s">
        <v>59</v>
      </c>
      <c r="B8" s="70">
        <v>0</v>
      </c>
      <c r="C8" s="34">
        <v>0</v>
      </c>
      <c r="D8" s="34">
        <v>0</v>
      </c>
      <c r="E8" s="34">
        <v>0</v>
      </c>
      <c r="F8" s="34">
        <v>0</v>
      </c>
      <c r="G8" s="33">
        <f t="shared" si="1"/>
        <v>0</v>
      </c>
      <c r="H8" s="68">
        <f t="shared" si="2"/>
        <v>1</v>
      </c>
      <c r="I8" s="34">
        <f t="shared" si="0"/>
        <v>0.053276505061267986</v>
      </c>
      <c r="J8" s="28">
        <f t="shared" si="3"/>
        <v>1</v>
      </c>
      <c r="K8">
        <v>1</v>
      </c>
    </row>
    <row r="9" spans="1:10" ht="12.75">
      <c r="A9" s="22" t="s">
        <v>60</v>
      </c>
      <c r="B9" s="70">
        <v>0</v>
      </c>
      <c r="C9" s="34">
        <v>0</v>
      </c>
      <c r="D9" s="34">
        <v>0.05291005291005291</v>
      </c>
      <c r="E9" s="34">
        <v>0</v>
      </c>
      <c r="F9" s="34">
        <v>0</v>
      </c>
      <c r="G9" s="33">
        <f t="shared" si="1"/>
        <v>0.010582010582010581</v>
      </c>
      <c r="H9" s="68">
        <f t="shared" si="2"/>
        <v>0</v>
      </c>
      <c r="I9" s="34">
        <f t="shared" si="0"/>
        <v>0</v>
      </c>
      <c r="J9" s="28">
        <f t="shared" si="3"/>
        <v>0</v>
      </c>
    </row>
    <row r="10" spans="1:13" ht="12.75">
      <c r="A10" s="1" t="s">
        <v>61</v>
      </c>
      <c r="B10" s="70">
        <v>0</v>
      </c>
      <c r="C10" s="34">
        <v>0</v>
      </c>
      <c r="D10" s="34">
        <v>0.05291005291005291</v>
      </c>
      <c r="E10" s="34">
        <v>0</v>
      </c>
      <c r="F10" s="34">
        <v>0</v>
      </c>
      <c r="G10" s="33">
        <f t="shared" si="1"/>
        <v>0.010582010582010581</v>
      </c>
      <c r="H10" s="68">
        <f t="shared" si="2"/>
        <v>1</v>
      </c>
      <c r="I10" s="34">
        <f t="shared" si="0"/>
        <v>0.053276505061267986</v>
      </c>
      <c r="J10" s="28">
        <f t="shared" si="3"/>
        <v>1</v>
      </c>
      <c r="M10">
        <v>1</v>
      </c>
    </row>
    <row r="11" spans="1:10" ht="12.75">
      <c r="A11" s="1" t="s">
        <v>62</v>
      </c>
      <c r="B11" s="70">
        <v>0</v>
      </c>
      <c r="C11" s="34">
        <v>0</v>
      </c>
      <c r="D11" s="34">
        <v>0.05291005291005291</v>
      </c>
      <c r="E11" s="34">
        <v>0</v>
      </c>
      <c r="F11" s="34">
        <v>0</v>
      </c>
      <c r="G11" s="33">
        <f t="shared" si="1"/>
        <v>0.010582010582010581</v>
      </c>
      <c r="H11" s="68">
        <f t="shared" si="2"/>
        <v>0</v>
      </c>
      <c r="I11" s="34">
        <f t="shared" si="0"/>
        <v>0</v>
      </c>
      <c r="J11" s="28">
        <f t="shared" si="3"/>
        <v>0</v>
      </c>
    </row>
    <row r="12" spans="1:24" ht="12.75">
      <c r="A12" s="1" t="s">
        <v>63</v>
      </c>
      <c r="B12" s="70">
        <v>18.835978835978835</v>
      </c>
      <c r="C12" s="34">
        <v>25.66137566137566</v>
      </c>
      <c r="D12" s="34">
        <v>20.052910052910054</v>
      </c>
      <c r="E12" s="34">
        <v>23.12169312169312</v>
      </c>
      <c r="F12" s="34">
        <v>15.61001598295152</v>
      </c>
      <c r="G12" s="33">
        <f t="shared" si="1"/>
        <v>20.656394730981837</v>
      </c>
      <c r="H12" s="68">
        <f t="shared" si="2"/>
        <v>86</v>
      </c>
      <c r="I12" s="34">
        <f>H12*10/$H$4</f>
        <v>4.581779435269047</v>
      </c>
      <c r="J12" s="28">
        <f t="shared" si="3"/>
        <v>9</v>
      </c>
      <c r="K12">
        <v>9</v>
      </c>
      <c r="L12">
        <v>1</v>
      </c>
      <c r="M12">
        <v>26</v>
      </c>
      <c r="O12">
        <v>2</v>
      </c>
      <c r="Q12">
        <v>18</v>
      </c>
      <c r="S12">
        <v>7</v>
      </c>
      <c r="V12">
        <v>11</v>
      </c>
      <c r="W12">
        <v>10</v>
      </c>
      <c r="X12">
        <v>2</v>
      </c>
    </row>
    <row r="13" spans="1:24" ht="12.75">
      <c r="A13" s="1" t="s">
        <v>64</v>
      </c>
      <c r="B13" s="70">
        <v>0.10582010582010581</v>
      </c>
      <c r="C13" s="34">
        <v>0.10582010582010581</v>
      </c>
      <c r="D13" s="34">
        <v>2.0105820105820107</v>
      </c>
      <c r="E13" s="34">
        <v>0.26455026455026454</v>
      </c>
      <c r="F13" s="34">
        <v>0.4262120404901439</v>
      </c>
      <c r="G13" s="33">
        <f t="shared" si="1"/>
        <v>0.5825969054525262</v>
      </c>
      <c r="H13" s="68">
        <f t="shared" si="2"/>
        <v>121</v>
      </c>
      <c r="I13" s="34">
        <f t="shared" si="0"/>
        <v>6.446457112413426</v>
      </c>
      <c r="J13" s="28">
        <f t="shared" si="3"/>
        <v>6</v>
      </c>
      <c r="K13">
        <v>2</v>
      </c>
      <c r="M13">
        <v>2</v>
      </c>
      <c r="Q13">
        <v>3</v>
      </c>
      <c r="V13">
        <v>1</v>
      </c>
      <c r="W13">
        <v>77</v>
      </c>
      <c r="X13">
        <v>36</v>
      </c>
    </row>
    <row r="14" spans="1:24" ht="12.75">
      <c r="A14" s="1" t="s">
        <v>65</v>
      </c>
      <c r="B14" s="70">
        <v>35.29100529100529</v>
      </c>
      <c r="C14" s="34">
        <v>27.037037037037038</v>
      </c>
      <c r="D14" s="34">
        <v>34.02116402116402</v>
      </c>
      <c r="E14" s="34">
        <v>24.867724867724867</v>
      </c>
      <c r="F14" s="34">
        <v>24.347362812999467</v>
      </c>
      <c r="G14" s="33">
        <f t="shared" si="1"/>
        <v>29.11285880598614</v>
      </c>
      <c r="H14" s="68">
        <f t="shared" si="2"/>
        <v>341</v>
      </c>
      <c r="I14" s="34">
        <f t="shared" si="0"/>
        <v>18.16728822589238</v>
      </c>
      <c r="J14" s="28">
        <f t="shared" si="3"/>
        <v>11</v>
      </c>
      <c r="K14">
        <v>15</v>
      </c>
      <c r="L14">
        <v>12</v>
      </c>
      <c r="M14">
        <v>26</v>
      </c>
      <c r="O14">
        <v>30</v>
      </c>
      <c r="Q14">
        <v>46</v>
      </c>
      <c r="R14">
        <v>1</v>
      </c>
      <c r="S14">
        <v>22</v>
      </c>
      <c r="U14">
        <v>37</v>
      </c>
      <c r="V14">
        <v>12</v>
      </c>
      <c r="W14">
        <v>69</v>
      </c>
      <c r="X14">
        <v>71</v>
      </c>
    </row>
    <row r="15" spans="1:24" ht="12.75">
      <c r="A15" s="1" t="s">
        <v>66</v>
      </c>
      <c r="B15" s="70">
        <v>7.777777777777778</v>
      </c>
      <c r="C15" s="34">
        <v>16.03174603174603</v>
      </c>
      <c r="D15" s="34">
        <v>13.015873015873016</v>
      </c>
      <c r="E15" s="34">
        <v>20.52910052910053</v>
      </c>
      <c r="F15" s="34">
        <v>31.646244006393182</v>
      </c>
      <c r="G15" s="33">
        <f t="shared" si="1"/>
        <v>17.80014827217811</v>
      </c>
      <c r="H15" s="68">
        <f t="shared" si="2"/>
        <v>636</v>
      </c>
      <c r="I15" s="34">
        <f t="shared" si="0"/>
        <v>33.88385721896644</v>
      </c>
      <c r="J15" s="28">
        <f t="shared" si="3"/>
        <v>11</v>
      </c>
      <c r="K15">
        <v>15</v>
      </c>
      <c r="L15">
        <v>15</v>
      </c>
      <c r="M15">
        <v>134</v>
      </c>
      <c r="O15">
        <v>69</v>
      </c>
      <c r="P15">
        <v>20</v>
      </c>
      <c r="Q15">
        <v>114</v>
      </c>
      <c r="S15">
        <v>98</v>
      </c>
      <c r="U15">
        <v>25</v>
      </c>
      <c r="V15">
        <v>69</v>
      </c>
      <c r="W15">
        <v>63</v>
      </c>
      <c r="X15">
        <v>14</v>
      </c>
    </row>
    <row r="16" spans="1:10" ht="12.75">
      <c r="A16" s="1" t="s">
        <v>67</v>
      </c>
      <c r="B16" s="70">
        <v>0</v>
      </c>
      <c r="C16" s="34">
        <v>0.15873015873015872</v>
      </c>
      <c r="D16" s="34">
        <v>0</v>
      </c>
      <c r="E16" s="34">
        <v>0</v>
      </c>
      <c r="F16" s="34">
        <v>0</v>
      </c>
      <c r="G16" s="33">
        <f t="shared" si="1"/>
        <v>0.031746031746031744</v>
      </c>
      <c r="H16" s="68">
        <f t="shared" si="2"/>
        <v>0</v>
      </c>
      <c r="I16" s="34">
        <f t="shared" si="0"/>
        <v>0</v>
      </c>
      <c r="J16" s="28">
        <f t="shared" si="3"/>
        <v>0</v>
      </c>
    </row>
    <row r="17" spans="1:10" ht="12.75">
      <c r="A17" s="1" t="s">
        <v>68</v>
      </c>
      <c r="B17" s="70">
        <v>0</v>
      </c>
      <c r="C17" s="34">
        <v>0</v>
      </c>
      <c r="D17" s="34">
        <v>0.05291005291005291</v>
      </c>
      <c r="E17" s="34">
        <v>0</v>
      </c>
      <c r="F17" s="34">
        <v>0</v>
      </c>
      <c r="G17" s="33">
        <f t="shared" si="1"/>
        <v>0.010582010582010581</v>
      </c>
      <c r="H17" s="68">
        <f t="shared" si="2"/>
        <v>0</v>
      </c>
      <c r="I17" s="34">
        <f t="shared" si="0"/>
        <v>0</v>
      </c>
      <c r="J17" s="28">
        <f t="shared" si="3"/>
        <v>0</v>
      </c>
    </row>
    <row r="18" spans="1:10" ht="12.75">
      <c r="A18" s="1" t="s">
        <v>69</v>
      </c>
      <c r="B18" s="70">
        <v>0</v>
      </c>
      <c r="C18" s="34">
        <v>0</v>
      </c>
      <c r="D18" s="34">
        <v>0.05291005291005291</v>
      </c>
      <c r="E18" s="34">
        <v>0</v>
      </c>
      <c r="F18" s="34">
        <v>0.10655301012253597</v>
      </c>
      <c r="G18" s="33">
        <f t="shared" si="1"/>
        <v>0.03189261260651778</v>
      </c>
      <c r="H18" s="68">
        <f t="shared" si="2"/>
        <v>0</v>
      </c>
      <c r="I18" s="34">
        <f t="shared" si="0"/>
        <v>0</v>
      </c>
      <c r="J18" s="28">
        <f t="shared" si="3"/>
        <v>0</v>
      </c>
    </row>
    <row r="19" spans="1:10" ht="12.75">
      <c r="A19" s="1" t="s">
        <v>70</v>
      </c>
      <c r="B19" s="70">
        <v>0</v>
      </c>
      <c r="C19" s="34">
        <v>0</v>
      </c>
      <c r="D19" s="34">
        <v>0.05291005291005291</v>
      </c>
      <c r="E19" s="34">
        <v>0</v>
      </c>
      <c r="F19" s="34">
        <v>0</v>
      </c>
      <c r="G19" s="33">
        <f t="shared" si="1"/>
        <v>0.010582010582010581</v>
      </c>
      <c r="H19" s="68">
        <f t="shared" si="2"/>
        <v>0</v>
      </c>
      <c r="I19" s="34">
        <f t="shared" si="0"/>
        <v>0</v>
      </c>
      <c r="J19" s="28">
        <f t="shared" si="3"/>
        <v>0</v>
      </c>
    </row>
    <row r="20" spans="1:26" ht="12.75">
      <c r="A20" s="1" t="s">
        <v>71</v>
      </c>
      <c r="B20" s="70">
        <v>60.15873015873016</v>
      </c>
      <c r="C20" s="34">
        <v>26.03174603174603</v>
      </c>
      <c r="D20" s="34">
        <v>72.80423280423281</v>
      </c>
      <c r="E20" s="34">
        <v>27.3015873015873</v>
      </c>
      <c r="F20" s="34">
        <v>55.0879062333511</v>
      </c>
      <c r="G20" s="33">
        <f t="shared" si="1"/>
        <v>48.276840505929485</v>
      </c>
      <c r="H20" s="68">
        <f t="shared" si="2"/>
        <v>2328</v>
      </c>
      <c r="I20" s="34">
        <f t="shared" si="0"/>
        <v>124.02770378263186</v>
      </c>
      <c r="J20" s="28">
        <f t="shared" si="3"/>
        <v>13</v>
      </c>
      <c r="K20">
        <v>104</v>
      </c>
      <c r="L20">
        <v>21</v>
      </c>
      <c r="M20">
        <v>211</v>
      </c>
      <c r="O20">
        <v>250</v>
      </c>
      <c r="Q20">
        <v>363</v>
      </c>
      <c r="R20">
        <v>81</v>
      </c>
      <c r="S20">
        <v>426</v>
      </c>
      <c r="U20">
        <v>19</v>
      </c>
      <c r="V20">
        <v>21</v>
      </c>
      <c r="W20">
        <v>136</v>
      </c>
      <c r="X20">
        <v>622</v>
      </c>
      <c r="Y20">
        <v>9</v>
      </c>
      <c r="Z20">
        <v>65</v>
      </c>
    </row>
    <row r="21" spans="1:10" ht="12.75">
      <c r="A21" s="1" t="s">
        <v>247</v>
      </c>
      <c r="B21" s="70">
        <v>0</v>
      </c>
      <c r="C21" s="34">
        <v>0</v>
      </c>
      <c r="D21" s="34">
        <v>0</v>
      </c>
      <c r="E21" s="34">
        <v>0</v>
      </c>
      <c r="F21" s="34">
        <v>0</v>
      </c>
      <c r="G21" s="33">
        <f t="shared" si="1"/>
        <v>0</v>
      </c>
      <c r="H21" s="68">
        <f t="shared" si="2"/>
        <v>0</v>
      </c>
      <c r="I21" s="34">
        <f t="shared" si="0"/>
        <v>0</v>
      </c>
      <c r="J21" s="28">
        <f t="shared" si="3"/>
        <v>0</v>
      </c>
    </row>
    <row r="22" spans="1:13" ht="12.75">
      <c r="A22" s="1" t="s">
        <v>72</v>
      </c>
      <c r="B22" s="70">
        <v>0</v>
      </c>
      <c r="C22" s="34">
        <v>0.05291005291005291</v>
      </c>
      <c r="D22" s="34">
        <v>0</v>
      </c>
      <c r="E22" s="34">
        <v>0</v>
      </c>
      <c r="F22" s="34">
        <v>0</v>
      </c>
      <c r="G22" s="33">
        <f t="shared" si="1"/>
        <v>0.010582010582010581</v>
      </c>
      <c r="H22" s="68">
        <f t="shared" si="2"/>
        <v>1</v>
      </c>
      <c r="I22" s="34">
        <f t="shared" si="0"/>
        <v>0.053276505061267986</v>
      </c>
      <c r="J22" s="28">
        <f t="shared" si="3"/>
        <v>1</v>
      </c>
      <c r="M22">
        <v>1</v>
      </c>
    </row>
    <row r="23" spans="1:24" ht="12.75">
      <c r="A23" s="1" t="s">
        <v>73</v>
      </c>
      <c r="B23" s="70">
        <v>349.15343915343914</v>
      </c>
      <c r="C23" s="34">
        <v>129.20634920634922</v>
      </c>
      <c r="D23" s="34">
        <v>506.2433862433862</v>
      </c>
      <c r="E23" s="34">
        <v>294.92063492063494</v>
      </c>
      <c r="F23" s="34">
        <v>344.6457112413426</v>
      </c>
      <c r="G23" s="33">
        <f t="shared" si="1"/>
        <v>324.83390415303046</v>
      </c>
      <c r="H23" s="68">
        <f t="shared" si="2"/>
        <v>10862</v>
      </c>
      <c r="I23" s="34">
        <f t="shared" si="0"/>
        <v>578.6893979754929</v>
      </c>
      <c r="J23" s="28">
        <f t="shared" si="3"/>
        <v>10</v>
      </c>
      <c r="K23">
        <v>29</v>
      </c>
      <c r="L23">
        <v>7</v>
      </c>
      <c r="M23">
        <v>2575</v>
      </c>
      <c r="Q23">
        <v>850</v>
      </c>
      <c r="R23">
        <v>50</v>
      </c>
      <c r="S23">
        <v>620</v>
      </c>
      <c r="U23">
        <v>24</v>
      </c>
      <c r="V23">
        <v>70</v>
      </c>
      <c r="W23">
        <v>927</v>
      </c>
      <c r="X23">
        <v>5710</v>
      </c>
    </row>
    <row r="24" spans="1:24" ht="12.75">
      <c r="A24" s="1" t="s">
        <v>74</v>
      </c>
      <c r="B24" s="70">
        <v>0.15873015873015872</v>
      </c>
      <c r="C24" s="34">
        <v>1.693121693121693</v>
      </c>
      <c r="D24" s="34">
        <v>0.9523809523809523</v>
      </c>
      <c r="E24" s="34">
        <v>1.0582010582010581</v>
      </c>
      <c r="F24" s="34">
        <v>0.6925945657964838</v>
      </c>
      <c r="G24" s="33">
        <f t="shared" si="1"/>
        <v>0.9110056856460691</v>
      </c>
      <c r="H24" s="68">
        <f t="shared" si="2"/>
        <v>12</v>
      </c>
      <c r="I24" s="34">
        <f t="shared" si="0"/>
        <v>0.6393180607352158</v>
      </c>
      <c r="J24" s="28">
        <f t="shared" si="3"/>
        <v>4</v>
      </c>
      <c r="M24">
        <v>3</v>
      </c>
      <c r="V24">
        <v>6</v>
      </c>
      <c r="W24">
        <v>1</v>
      </c>
      <c r="X24">
        <v>2</v>
      </c>
    </row>
    <row r="25" spans="1:10" ht="12.75">
      <c r="A25" s="1" t="s">
        <v>75</v>
      </c>
      <c r="B25" s="70">
        <v>0.05291005291005291</v>
      </c>
      <c r="C25" s="34">
        <v>0</v>
      </c>
      <c r="D25" s="34">
        <v>0.05291005291005291</v>
      </c>
      <c r="E25" s="34">
        <v>0.21164021164021163</v>
      </c>
      <c r="F25" s="34">
        <v>0</v>
      </c>
      <c r="G25" s="33">
        <f t="shared" si="1"/>
        <v>0.06349206349206349</v>
      </c>
      <c r="H25" s="68">
        <f t="shared" si="2"/>
        <v>0</v>
      </c>
      <c r="I25" s="34">
        <f t="shared" si="0"/>
        <v>0</v>
      </c>
      <c r="J25" s="28">
        <f t="shared" si="3"/>
        <v>0</v>
      </c>
    </row>
    <row r="26" spans="1:22" ht="12.75">
      <c r="A26" s="1" t="s">
        <v>76</v>
      </c>
      <c r="B26" s="70">
        <v>20.423280423280424</v>
      </c>
      <c r="C26" s="34">
        <v>69.04761904761905</v>
      </c>
      <c r="D26" s="34">
        <v>79.8941798941799</v>
      </c>
      <c r="E26" s="34">
        <v>32.698412698412696</v>
      </c>
      <c r="F26" s="34">
        <v>9.802876931273309</v>
      </c>
      <c r="G26" s="33">
        <f t="shared" si="1"/>
        <v>42.37327379895307</v>
      </c>
      <c r="H26" s="68">
        <f t="shared" si="2"/>
        <v>1409</v>
      </c>
      <c r="I26" s="34">
        <f t="shared" si="0"/>
        <v>75.06659563132659</v>
      </c>
      <c r="J26" s="28">
        <f t="shared" si="3"/>
        <v>7</v>
      </c>
      <c r="K26">
        <v>95</v>
      </c>
      <c r="L26">
        <v>5</v>
      </c>
      <c r="M26">
        <v>1188</v>
      </c>
      <c r="O26">
        <v>89</v>
      </c>
      <c r="Q26">
        <v>2</v>
      </c>
      <c r="S26">
        <v>20</v>
      </c>
      <c r="V26">
        <v>10</v>
      </c>
    </row>
    <row r="27" spans="1:10" ht="12.75">
      <c r="A27" s="1" t="s">
        <v>77</v>
      </c>
      <c r="B27" s="70">
        <v>0</v>
      </c>
      <c r="C27" s="34">
        <v>2.1164021164021163</v>
      </c>
      <c r="D27" s="34">
        <v>0</v>
      </c>
      <c r="E27" s="34">
        <v>0</v>
      </c>
      <c r="F27" s="34">
        <v>0</v>
      </c>
      <c r="G27" s="33">
        <f t="shared" si="1"/>
        <v>0.42328042328042326</v>
      </c>
      <c r="H27" s="68">
        <f t="shared" si="2"/>
        <v>0</v>
      </c>
      <c r="I27" s="34">
        <f t="shared" si="0"/>
        <v>0</v>
      </c>
      <c r="J27" s="28">
        <f t="shared" si="3"/>
        <v>0</v>
      </c>
    </row>
    <row r="28" spans="1:13" ht="12.75">
      <c r="A28" s="1" t="s">
        <v>78</v>
      </c>
      <c r="B28" s="70">
        <v>0.05291005291005291</v>
      </c>
      <c r="C28" s="34">
        <v>0.5291005291005291</v>
      </c>
      <c r="D28" s="34">
        <v>1.3227513227513228</v>
      </c>
      <c r="E28" s="34">
        <v>1.3227513227513228</v>
      </c>
      <c r="F28" s="34">
        <v>0.26638252530633993</v>
      </c>
      <c r="G28" s="33">
        <f t="shared" si="1"/>
        <v>0.6987791505639135</v>
      </c>
      <c r="H28" s="68">
        <f t="shared" si="2"/>
        <v>13</v>
      </c>
      <c r="I28" s="34">
        <f t="shared" si="0"/>
        <v>0.6925945657964838</v>
      </c>
      <c r="J28" s="28">
        <f t="shared" si="3"/>
        <v>1</v>
      </c>
      <c r="M28">
        <v>13</v>
      </c>
    </row>
    <row r="29" spans="1:19" ht="12.75">
      <c r="A29" s="1" t="s">
        <v>79</v>
      </c>
      <c r="B29" s="70">
        <v>0.47619047619047616</v>
      </c>
      <c r="C29" s="34">
        <v>0.8465608465608465</v>
      </c>
      <c r="D29" s="34">
        <v>5.502645502645502</v>
      </c>
      <c r="E29" s="34">
        <v>0.7936507936507936</v>
      </c>
      <c r="F29" s="34">
        <v>0.10655301012253597</v>
      </c>
      <c r="G29" s="33">
        <f t="shared" si="1"/>
        <v>1.5451201258340308</v>
      </c>
      <c r="H29" s="68">
        <f t="shared" si="2"/>
        <v>7</v>
      </c>
      <c r="I29" s="34">
        <f t="shared" si="0"/>
        <v>0.37293553542887586</v>
      </c>
      <c r="J29" s="28">
        <f t="shared" si="3"/>
        <v>4</v>
      </c>
      <c r="L29">
        <v>1</v>
      </c>
      <c r="M29">
        <v>1</v>
      </c>
      <c r="O29">
        <v>4</v>
      </c>
      <c r="S29">
        <v>1</v>
      </c>
    </row>
    <row r="30" spans="1:24" ht="12.75">
      <c r="A30" s="1" t="s">
        <v>80</v>
      </c>
      <c r="B30" s="70">
        <v>100.42328042328042</v>
      </c>
      <c r="C30" s="34">
        <v>93.80952380952381</v>
      </c>
      <c r="D30" s="34">
        <v>179.57671957671957</v>
      </c>
      <c r="E30" s="34">
        <v>157.77777777777777</v>
      </c>
      <c r="F30" s="34">
        <v>124.61374533830582</v>
      </c>
      <c r="G30" s="33">
        <f t="shared" si="1"/>
        <v>131.2402093851215</v>
      </c>
      <c r="H30" s="68">
        <f t="shared" si="2"/>
        <v>3080</v>
      </c>
      <c r="I30" s="34">
        <f t="shared" si="0"/>
        <v>164.0916355887054</v>
      </c>
      <c r="J30" s="28">
        <f t="shared" si="3"/>
        <v>11</v>
      </c>
      <c r="K30">
        <v>161</v>
      </c>
      <c r="L30">
        <v>285</v>
      </c>
      <c r="M30">
        <v>263</v>
      </c>
      <c r="O30">
        <v>678</v>
      </c>
      <c r="Q30">
        <v>476</v>
      </c>
      <c r="R30">
        <v>1</v>
      </c>
      <c r="S30">
        <v>297</v>
      </c>
      <c r="U30">
        <v>1</v>
      </c>
      <c r="V30">
        <v>407</v>
      </c>
      <c r="W30">
        <v>363</v>
      </c>
      <c r="X30">
        <v>148</v>
      </c>
    </row>
    <row r="31" spans="1:23" ht="12.75">
      <c r="A31" s="1" t="s">
        <v>81</v>
      </c>
      <c r="B31" s="70">
        <v>1.216931216931217</v>
      </c>
      <c r="C31" s="34">
        <v>1.0052910052910053</v>
      </c>
      <c r="D31" s="34">
        <v>1.6402116402116402</v>
      </c>
      <c r="E31" s="34">
        <v>1.164021164021164</v>
      </c>
      <c r="F31" s="34">
        <v>1.6515716568993075</v>
      </c>
      <c r="G31" s="33">
        <f t="shared" si="1"/>
        <v>1.335605336670867</v>
      </c>
      <c r="H31" s="68">
        <f t="shared" si="2"/>
        <v>65</v>
      </c>
      <c r="I31" s="34">
        <f t="shared" si="0"/>
        <v>3.462972828982419</v>
      </c>
      <c r="J31" s="28">
        <f t="shared" si="3"/>
        <v>7</v>
      </c>
      <c r="L31">
        <v>6</v>
      </c>
      <c r="M31">
        <v>16</v>
      </c>
      <c r="O31">
        <v>20</v>
      </c>
      <c r="Q31">
        <v>1</v>
      </c>
      <c r="S31">
        <v>10</v>
      </c>
      <c r="V31">
        <v>10</v>
      </c>
      <c r="W31">
        <v>2</v>
      </c>
    </row>
    <row r="32" spans="1:24" ht="12.75">
      <c r="A32" s="1" t="s">
        <v>82</v>
      </c>
      <c r="B32" s="70">
        <v>1.4285714285714286</v>
      </c>
      <c r="C32" s="34">
        <v>3.121693121693122</v>
      </c>
      <c r="D32" s="34">
        <v>4.550264550264551</v>
      </c>
      <c r="E32" s="34">
        <v>3.6507936507936507</v>
      </c>
      <c r="F32" s="34">
        <v>1.9712306872669154</v>
      </c>
      <c r="G32" s="33">
        <f t="shared" si="1"/>
        <v>2.9445106877179335</v>
      </c>
      <c r="H32" s="68">
        <f t="shared" si="2"/>
        <v>106</v>
      </c>
      <c r="I32" s="34">
        <f t="shared" si="0"/>
        <v>5.647309536494406</v>
      </c>
      <c r="J32" s="28">
        <f t="shared" si="3"/>
        <v>8</v>
      </c>
      <c r="L32">
        <v>11</v>
      </c>
      <c r="M32">
        <v>37</v>
      </c>
      <c r="O32">
        <v>10</v>
      </c>
      <c r="Q32">
        <v>9</v>
      </c>
      <c r="S32">
        <v>8</v>
      </c>
      <c r="V32">
        <v>28</v>
      </c>
      <c r="W32">
        <v>1</v>
      </c>
      <c r="X32">
        <v>2</v>
      </c>
    </row>
    <row r="33" spans="1:24" ht="12.75">
      <c r="A33" s="1" t="s">
        <v>83</v>
      </c>
      <c r="B33" s="70">
        <v>33.22751322751323</v>
      </c>
      <c r="C33" s="34">
        <v>21.21693121693122</v>
      </c>
      <c r="D33" s="34">
        <v>56.98412698412698</v>
      </c>
      <c r="E33" s="34">
        <v>21.48148148148148</v>
      </c>
      <c r="F33" s="34">
        <v>25.14651038891849</v>
      </c>
      <c r="G33" s="33">
        <f t="shared" si="1"/>
        <v>31.611312659794283</v>
      </c>
      <c r="H33" s="68">
        <f t="shared" si="2"/>
        <v>741</v>
      </c>
      <c r="I33" s="34">
        <f t="shared" si="0"/>
        <v>39.477890250399575</v>
      </c>
      <c r="J33" s="28">
        <f t="shared" si="3"/>
        <v>12</v>
      </c>
      <c r="K33">
        <v>32</v>
      </c>
      <c r="L33">
        <v>65</v>
      </c>
      <c r="M33">
        <v>116</v>
      </c>
      <c r="O33">
        <v>42</v>
      </c>
      <c r="Q33">
        <v>113</v>
      </c>
      <c r="R33">
        <v>2</v>
      </c>
      <c r="S33">
        <v>58</v>
      </c>
      <c r="T33">
        <v>3</v>
      </c>
      <c r="U33">
        <v>7</v>
      </c>
      <c r="V33">
        <v>47</v>
      </c>
      <c r="W33">
        <v>135</v>
      </c>
      <c r="X33">
        <v>121</v>
      </c>
    </row>
    <row r="34" spans="1:26" ht="12.75">
      <c r="A34" s="1" t="s">
        <v>84</v>
      </c>
      <c r="B34" s="70">
        <v>4.126984126984127</v>
      </c>
      <c r="C34" s="34">
        <v>3.121693121693122</v>
      </c>
      <c r="D34" s="34">
        <v>2.433862433862434</v>
      </c>
      <c r="E34" s="34">
        <v>1.5343915343915344</v>
      </c>
      <c r="F34" s="34">
        <v>4.901438465636654</v>
      </c>
      <c r="G34" s="33">
        <f t="shared" si="1"/>
        <v>3.223673936513575</v>
      </c>
      <c r="H34" s="68">
        <f t="shared" si="2"/>
        <v>108</v>
      </c>
      <c r="I34" s="34">
        <f t="shared" si="0"/>
        <v>5.753862546616943</v>
      </c>
      <c r="J34" s="28">
        <f t="shared" si="3"/>
        <v>13</v>
      </c>
      <c r="K34">
        <v>10</v>
      </c>
      <c r="L34">
        <v>7</v>
      </c>
      <c r="M34">
        <v>36</v>
      </c>
      <c r="N34">
        <v>3</v>
      </c>
      <c r="O34">
        <v>7</v>
      </c>
      <c r="Q34">
        <v>9</v>
      </c>
      <c r="R34">
        <v>5</v>
      </c>
      <c r="S34">
        <v>7</v>
      </c>
      <c r="V34">
        <v>4</v>
      </c>
      <c r="W34">
        <v>9</v>
      </c>
      <c r="X34">
        <v>4</v>
      </c>
      <c r="Y34">
        <v>1</v>
      </c>
      <c r="Z34">
        <v>6</v>
      </c>
    </row>
    <row r="35" spans="1:26" ht="12.75">
      <c r="A35" s="1" t="s">
        <v>85</v>
      </c>
      <c r="B35" s="70">
        <v>0.10582010582010581</v>
      </c>
      <c r="C35" s="34">
        <v>0.15873015873015872</v>
      </c>
      <c r="D35" s="34">
        <v>0.10582010582010581</v>
      </c>
      <c r="E35" s="34">
        <v>0.15873015873015872</v>
      </c>
      <c r="F35" s="34">
        <v>0.26638252530633993</v>
      </c>
      <c r="G35" s="33">
        <f t="shared" si="1"/>
        <v>0.15909661088137378</v>
      </c>
      <c r="H35" s="68">
        <f t="shared" si="2"/>
        <v>1</v>
      </c>
      <c r="I35" s="34">
        <f t="shared" si="0"/>
        <v>0.053276505061267986</v>
      </c>
      <c r="J35" s="28">
        <f t="shared" si="3"/>
        <v>1</v>
      </c>
      <c r="Z35">
        <v>1</v>
      </c>
    </row>
    <row r="36" spans="1:26" ht="12.75">
      <c r="A36" s="1" t="s">
        <v>86</v>
      </c>
      <c r="B36" s="70">
        <v>0.8994708994708994</v>
      </c>
      <c r="C36" s="34">
        <v>0.5291005291005291</v>
      </c>
      <c r="D36" s="34">
        <v>1.0052910052910053</v>
      </c>
      <c r="E36" s="34">
        <v>0.31746031746031744</v>
      </c>
      <c r="F36" s="34">
        <v>0.37293553542887586</v>
      </c>
      <c r="G36" s="33">
        <f t="shared" si="1"/>
        <v>0.6248516573503253</v>
      </c>
      <c r="H36" s="68">
        <f t="shared" si="2"/>
        <v>16</v>
      </c>
      <c r="I36" s="34">
        <f t="shared" si="0"/>
        <v>0.8524240809802878</v>
      </c>
      <c r="J36" s="28">
        <f t="shared" si="3"/>
        <v>9</v>
      </c>
      <c r="L36">
        <v>1</v>
      </c>
      <c r="O36">
        <v>3</v>
      </c>
      <c r="P36">
        <v>2</v>
      </c>
      <c r="Q36">
        <v>1</v>
      </c>
      <c r="R36">
        <v>1</v>
      </c>
      <c r="S36">
        <v>2</v>
      </c>
      <c r="W36">
        <v>2</v>
      </c>
      <c r="X36">
        <v>3</v>
      </c>
      <c r="Z36">
        <v>1</v>
      </c>
    </row>
    <row r="37" spans="1:26" ht="12.75">
      <c r="A37" s="1" t="s">
        <v>87</v>
      </c>
      <c r="B37" s="70">
        <v>0.10582010582010581</v>
      </c>
      <c r="C37" s="34">
        <v>0.21164021164021163</v>
      </c>
      <c r="D37" s="34">
        <v>0.10582010582010581</v>
      </c>
      <c r="E37" s="34">
        <v>0</v>
      </c>
      <c r="F37" s="34">
        <v>0.053276505061267986</v>
      </c>
      <c r="G37" s="33">
        <f t="shared" si="1"/>
        <v>0.09531138566833824</v>
      </c>
      <c r="H37" s="68">
        <f t="shared" si="2"/>
        <v>14</v>
      </c>
      <c r="I37" s="34">
        <f aca="true" t="shared" si="4" ref="I37:I71">H37*10/$H$4</f>
        <v>0.7458710708577517</v>
      </c>
      <c r="J37" s="28">
        <f t="shared" si="3"/>
        <v>11</v>
      </c>
      <c r="K37">
        <v>1</v>
      </c>
      <c r="N37">
        <v>1</v>
      </c>
      <c r="O37">
        <v>1</v>
      </c>
      <c r="Q37">
        <v>2</v>
      </c>
      <c r="R37">
        <v>1</v>
      </c>
      <c r="T37">
        <v>1</v>
      </c>
      <c r="U37">
        <v>1</v>
      </c>
      <c r="V37">
        <v>1</v>
      </c>
      <c r="W37">
        <v>2</v>
      </c>
      <c r="X37">
        <v>2</v>
      </c>
      <c r="Z37">
        <v>1</v>
      </c>
    </row>
    <row r="38" spans="1:10" ht="12.75">
      <c r="A38" s="1" t="s">
        <v>88</v>
      </c>
      <c r="B38" s="70">
        <v>0</v>
      </c>
      <c r="C38" s="34">
        <v>0</v>
      </c>
      <c r="D38" s="34">
        <v>0.10582010582010581</v>
      </c>
      <c r="E38" s="34">
        <v>0</v>
      </c>
      <c r="F38" s="34">
        <v>0</v>
      </c>
      <c r="G38" s="33">
        <f t="shared" si="1"/>
        <v>0.021164021164021163</v>
      </c>
      <c r="H38" s="68">
        <f t="shared" si="2"/>
        <v>0</v>
      </c>
      <c r="I38" s="34">
        <f t="shared" si="4"/>
        <v>0</v>
      </c>
      <c r="J38" s="28">
        <f t="shared" si="3"/>
        <v>0</v>
      </c>
    </row>
    <row r="39" spans="1:14" ht="12.75">
      <c r="A39" s="1" t="s">
        <v>89</v>
      </c>
      <c r="B39" s="70">
        <v>0.21164021164021163</v>
      </c>
      <c r="C39" s="34">
        <v>0.31746031746031744</v>
      </c>
      <c r="D39" s="34">
        <v>0.15873015873015872</v>
      </c>
      <c r="E39" s="34">
        <v>0</v>
      </c>
      <c r="F39" s="34">
        <v>0.3196590303676079</v>
      </c>
      <c r="G39" s="33">
        <f t="shared" si="1"/>
        <v>0.20149794363965912</v>
      </c>
      <c r="H39" s="68">
        <f t="shared" si="2"/>
        <v>1</v>
      </c>
      <c r="I39" s="34">
        <f t="shared" si="4"/>
        <v>0.053276505061267986</v>
      </c>
      <c r="J39" s="28">
        <f t="shared" si="3"/>
        <v>1</v>
      </c>
      <c r="N39">
        <v>1</v>
      </c>
    </row>
    <row r="40" spans="1:10" ht="12.75">
      <c r="A40" s="1" t="s">
        <v>369</v>
      </c>
      <c r="B40" s="70">
        <v>0</v>
      </c>
      <c r="C40" s="34">
        <v>0</v>
      </c>
      <c r="D40" s="34">
        <v>0</v>
      </c>
      <c r="E40" s="34">
        <v>0</v>
      </c>
      <c r="F40" s="34">
        <v>0</v>
      </c>
      <c r="G40" s="33">
        <f t="shared" si="1"/>
        <v>0</v>
      </c>
      <c r="H40" s="68">
        <f>SUM(K40:Z40)</f>
        <v>0</v>
      </c>
      <c r="I40" s="34">
        <f t="shared" si="4"/>
        <v>0</v>
      </c>
      <c r="J40" s="28">
        <f>COUNTA(K40:Z40)</f>
        <v>0</v>
      </c>
    </row>
    <row r="41" spans="1:10" ht="12.75">
      <c r="A41" s="1" t="s">
        <v>90</v>
      </c>
      <c r="B41" s="70">
        <v>0.05291005291005291</v>
      </c>
      <c r="C41" s="34">
        <v>0</v>
      </c>
      <c r="D41" s="34">
        <v>0</v>
      </c>
      <c r="E41" s="34">
        <v>0</v>
      </c>
      <c r="F41" s="34">
        <v>0</v>
      </c>
      <c r="G41" s="33">
        <f t="shared" si="1"/>
        <v>0.010582010582010581</v>
      </c>
      <c r="H41" s="68">
        <f t="shared" si="2"/>
        <v>0</v>
      </c>
      <c r="I41" s="34">
        <f t="shared" si="4"/>
        <v>0</v>
      </c>
      <c r="J41" s="28">
        <f t="shared" si="3"/>
        <v>0</v>
      </c>
    </row>
    <row r="42" spans="1:10" ht="12.75">
      <c r="A42" s="1" t="s">
        <v>91</v>
      </c>
      <c r="B42" s="70">
        <v>0</v>
      </c>
      <c r="C42" s="34">
        <v>0</v>
      </c>
      <c r="D42" s="34">
        <v>0.05291005291005291</v>
      </c>
      <c r="E42" s="34">
        <v>0.05291005291005291</v>
      </c>
      <c r="F42" s="34">
        <v>0</v>
      </c>
      <c r="G42" s="33">
        <f t="shared" si="1"/>
        <v>0.021164021164021163</v>
      </c>
      <c r="H42" s="68">
        <f t="shared" si="2"/>
        <v>0</v>
      </c>
      <c r="I42" s="34">
        <f t="shared" si="4"/>
        <v>0</v>
      </c>
      <c r="J42" s="28">
        <f t="shared" si="3"/>
        <v>0</v>
      </c>
    </row>
    <row r="43" spans="1:10" ht="12.75">
      <c r="A43" s="1" t="s">
        <v>92</v>
      </c>
      <c r="B43" s="70">
        <v>0.05291005291005291</v>
      </c>
      <c r="C43" s="34">
        <v>0</v>
      </c>
      <c r="D43" s="34">
        <v>0.05291005291005291</v>
      </c>
      <c r="E43" s="34">
        <v>0</v>
      </c>
      <c r="F43" s="34">
        <v>0</v>
      </c>
      <c r="G43" s="33">
        <f t="shared" si="1"/>
        <v>0.021164021164021163</v>
      </c>
      <c r="H43" s="68">
        <f t="shared" si="2"/>
        <v>0</v>
      </c>
      <c r="I43" s="34">
        <f t="shared" si="4"/>
        <v>0</v>
      </c>
      <c r="J43" s="28">
        <f t="shared" si="3"/>
        <v>0</v>
      </c>
    </row>
    <row r="44" spans="1:10" ht="12.75">
      <c r="A44" s="1" t="s">
        <v>243</v>
      </c>
      <c r="B44" s="70">
        <v>0</v>
      </c>
      <c r="C44" s="34">
        <v>0</v>
      </c>
      <c r="D44" s="34">
        <v>0</v>
      </c>
      <c r="E44" s="34">
        <v>0</v>
      </c>
      <c r="F44" s="34">
        <v>0</v>
      </c>
      <c r="G44" s="33">
        <f t="shared" si="1"/>
        <v>0</v>
      </c>
      <c r="H44" s="68">
        <f t="shared" si="2"/>
        <v>0</v>
      </c>
      <c r="I44" s="34">
        <f t="shared" si="4"/>
        <v>0</v>
      </c>
      <c r="J44" s="28">
        <f t="shared" si="3"/>
        <v>0</v>
      </c>
    </row>
    <row r="45" spans="1:10" ht="12.75">
      <c r="A45" s="1" t="s">
        <v>93</v>
      </c>
      <c r="B45" s="70">
        <v>0</v>
      </c>
      <c r="C45" s="34">
        <v>0</v>
      </c>
      <c r="D45" s="34">
        <v>0</v>
      </c>
      <c r="E45" s="34">
        <v>0</v>
      </c>
      <c r="F45" s="34">
        <v>0</v>
      </c>
      <c r="G45" s="33">
        <f t="shared" si="1"/>
        <v>0</v>
      </c>
      <c r="H45" s="68">
        <f t="shared" si="2"/>
        <v>0</v>
      </c>
      <c r="I45" s="34">
        <f t="shared" si="4"/>
        <v>0</v>
      </c>
      <c r="J45" s="28">
        <f t="shared" si="3"/>
        <v>0</v>
      </c>
    </row>
    <row r="46" spans="1:10" ht="12.75">
      <c r="A46" s="1" t="s">
        <v>94</v>
      </c>
      <c r="B46" s="70">
        <v>0</v>
      </c>
      <c r="C46" s="34">
        <v>0</v>
      </c>
      <c r="D46" s="34">
        <v>0</v>
      </c>
      <c r="E46" s="34">
        <v>0</v>
      </c>
      <c r="F46" s="34">
        <v>0</v>
      </c>
      <c r="G46" s="33">
        <f t="shared" si="1"/>
        <v>0</v>
      </c>
      <c r="H46" s="68">
        <f t="shared" si="2"/>
        <v>0</v>
      </c>
      <c r="I46" s="34">
        <f t="shared" si="4"/>
        <v>0</v>
      </c>
      <c r="J46" s="28">
        <f t="shared" si="3"/>
        <v>0</v>
      </c>
    </row>
    <row r="47" spans="1:10" ht="12.75">
      <c r="A47" s="1" t="s">
        <v>95</v>
      </c>
      <c r="B47" s="70">
        <v>0</v>
      </c>
      <c r="C47" s="34">
        <v>0</v>
      </c>
      <c r="D47" s="34">
        <v>0</v>
      </c>
      <c r="E47" s="34">
        <v>0</v>
      </c>
      <c r="F47" s="34">
        <v>0</v>
      </c>
      <c r="G47" s="33">
        <f t="shared" si="1"/>
        <v>0</v>
      </c>
      <c r="H47" s="68">
        <f t="shared" si="2"/>
        <v>0</v>
      </c>
      <c r="I47" s="34">
        <f t="shared" si="4"/>
        <v>0</v>
      </c>
      <c r="J47" s="28">
        <f t="shared" si="3"/>
        <v>0</v>
      </c>
    </row>
    <row r="48" spans="1:22" ht="12.75">
      <c r="A48" s="1" t="s">
        <v>96</v>
      </c>
      <c r="B48" s="70">
        <v>0</v>
      </c>
      <c r="C48" s="34">
        <v>0</v>
      </c>
      <c r="D48" s="34">
        <v>0.42328042328042326</v>
      </c>
      <c r="E48" s="34">
        <v>0.26455026455026454</v>
      </c>
      <c r="F48" s="34">
        <v>0.15982951518380395</v>
      </c>
      <c r="G48" s="33">
        <f t="shared" si="1"/>
        <v>0.16953204060289834</v>
      </c>
      <c r="H48" s="68">
        <f t="shared" si="2"/>
        <v>2</v>
      </c>
      <c r="I48" s="34">
        <f t="shared" si="4"/>
        <v>0.10655301012253597</v>
      </c>
      <c r="J48" s="28">
        <f t="shared" si="3"/>
        <v>1</v>
      </c>
      <c r="V48">
        <v>2</v>
      </c>
    </row>
    <row r="49" spans="1:10" ht="12.75">
      <c r="A49" s="1" t="s">
        <v>360</v>
      </c>
      <c r="B49" s="70">
        <v>0</v>
      </c>
      <c r="C49" s="34">
        <v>0</v>
      </c>
      <c r="D49" s="34">
        <v>0</v>
      </c>
      <c r="E49" s="34">
        <v>0</v>
      </c>
      <c r="F49" s="34">
        <v>0</v>
      </c>
      <c r="G49" s="33">
        <f t="shared" si="1"/>
        <v>0</v>
      </c>
      <c r="H49" s="68">
        <f>SUM(K49:Z49)</f>
        <v>0</v>
      </c>
      <c r="I49" s="34">
        <f t="shared" si="4"/>
        <v>0</v>
      </c>
      <c r="J49" s="28">
        <f>COUNTA(K49:Z49)</f>
        <v>0</v>
      </c>
    </row>
    <row r="50" spans="1:26" ht="12.75">
      <c r="A50" s="1" t="s">
        <v>97</v>
      </c>
      <c r="B50" s="70">
        <v>1.3227513227513228</v>
      </c>
      <c r="C50" s="34">
        <v>2.433862433862434</v>
      </c>
      <c r="D50" s="34">
        <v>3.015873015873016</v>
      </c>
      <c r="E50" s="34">
        <v>6.507936507936508</v>
      </c>
      <c r="F50" s="34">
        <v>2.7703782631859353</v>
      </c>
      <c r="G50" s="33">
        <f t="shared" si="1"/>
        <v>3.210160308721843</v>
      </c>
      <c r="H50" s="68">
        <f t="shared" si="2"/>
        <v>397</v>
      </c>
      <c r="I50" s="34">
        <f t="shared" si="4"/>
        <v>21.15077250932339</v>
      </c>
      <c r="J50" s="28">
        <f t="shared" si="3"/>
        <v>5</v>
      </c>
      <c r="K50">
        <v>5</v>
      </c>
      <c r="U50">
        <v>330</v>
      </c>
      <c r="W50">
        <v>3</v>
      </c>
      <c r="X50">
        <v>58</v>
      </c>
      <c r="Z50">
        <v>1</v>
      </c>
    </row>
    <row r="51" spans="1:18" ht="12.75">
      <c r="A51" s="1" t="s">
        <v>98</v>
      </c>
      <c r="B51" s="70">
        <v>0</v>
      </c>
      <c r="C51" s="34">
        <v>0</v>
      </c>
      <c r="D51" s="34">
        <v>0.10582010582010581</v>
      </c>
      <c r="E51" s="34">
        <v>0</v>
      </c>
      <c r="F51" s="34">
        <v>0.10655301012253597</v>
      </c>
      <c r="G51" s="33">
        <f t="shared" si="1"/>
        <v>0.04247462318852836</v>
      </c>
      <c r="H51" s="68">
        <f t="shared" si="2"/>
        <v>2</v>
      </c>
      <c r="I51" s="34">
        <f t="shared" si="4"/>
        <v>0.10655301012253597</v>
      </c>
      <c r="J51" s="28">
        <f t="shared" si="3"/>
        <v>1</v>
      </c>
      <c r="R51">
        <v>2</v>
      </c>
    </row>
    <row r="52" spans="1:24" ht="12.75">
      <c r="A52" s="1" t="s">
        <v>99</v>
      </c>
      <c r="B52" s="70">
        <v>0.05291005291005291</v>
      </c>
      <c r="C52" s="34">
        <v>0.05291005291005291</v>
      </c>
      <c r="D52" s="34">
        <v>0.26455026455026454</v>
      </c>
      <c r="E52" s="34">
        <v>0.05291005291005291</v>
      </c>
      <c r="F52" s="34">
        <v>0.8524240809802878</v>
      </c>
      <c r="G52" s="33">
        <f t="shared" si="1"/>
        <v>0.25514090085214225</v>
      </c>
      <c r="H52" s="68">
        <f t="shared" si="2"/>
        <v>23</v>
      </c>
      <c r="I52" s="34">
        <f t="shared" si="4"/>
        <v>1.2253596164091636</v>
      </c>
      <c r="J52" s="28">
        <f t="shared" si="3"/>
        <v>11</v>
      </c>
      <c r="K52">
        <v>4</v>
      </c>
      <c r="L52">
        <v>3</v>
      </c>
      <c r="M52">
        <v>5</v>
      </c>
      <c r="O52">
        <v>1</v>
      </c>
      <c r="P52">
        <v>1</v>
      </c>
      <c r="Q52">
        <v>1</v>
      </c>
      <c r="R52">
        <v>4</v>
      </c>
      <c r="S52">
        <v>1</v>
      </c>
      <c r="T52">
        <v>1</v>
      </c>
      <c r="W52">
        <v>1</v>
      </c>
      <c r="X52">
        <v>1</v>
      </c>
    </row>
    <row r="53" spans="1:26" ht="12.75">
      <c r="A53" s="1" t="s">
        <v>100</v>
      </c>
      <c r="B53" s="70">
        <v>0</v>
      </c>
      <c r="C53" s="34">
        <v>0</v>
      </c>
      <c r="D53" s="34">
        <v>0.05291005291005291</v>
      </c>
      <c r="E53" s="34">
        <v>0</v>
      </c>
      <c r="F53" s="34">
        <v>0</v>
      </c>
      <c r="G53" s="33">
        <f t="shared" si="1"/>
        <v>0.010582010582010581</v>
      </c>
      <c r="H53" s="68">
        <f t="shared" si="2"/>
        <v>6</v>
      </c>
      <c r="I53" s="34">
        <f t="shared" si="4"/>
        <v>0.3196590303676079</v>
      </c>
      <c r="J53" s="28">
        <f t="shared" si="3"/>
        <v>5</v>
      </c>
      <c r="M53">
        <v>1</v>
      </c>
      <c r="Q53">
        <v>1</v>
      </c>
      <c r="R53">
        <v>1</v>
      </c>
      <c r="Y53">
        <v>2</v>
      </c>
      <c r="Z53">
        <v>1</v>
      </c>
    </row>
    <row r="54" spans="1:26" ht="12.75">
      <c r="A54" s="1" t="s">
        <v>101</v>
      </c>
      <c r="B54" s="70">
        <v>0</v>
      </c>
      <c r="C54" s="34">
        <v>0.05291005291005291</v>
      </c>
      <c r="D54" s="34">
        <v>0.21164021164021163</v>
      </c>
      <c r="E54" s="34">
        <v>0.37037037037037035</v>
      </c>
      <c r="F54" s="34">
        <v>0.053276505061267986</v>
      </c>
      <c r="G54" s="33">
        <f t="shared" si="1"/>
        <v>0.13763942799638057</v>
      </c>
      <c r="H54" s="68">
        <f t="shared" si="2"/>
        <v>12</v>
      </c>
      <c r="I54" s="34">
        <f t="shared" si="4"/>
        <v>0.6393180607352158</v>
      </c>
      <c r="J54" s="28">
        <f t="shared" si="3"/>
        <v>6</v>
      </c>
      <c r="M54">
        <v>2</v>
      </c>
      <c r="R54">
        <v>2</v>
      </c>
      <c r="S54">
        <v>3</v>
      </c>
      <c r="U54">
        <v>1</v>
      </c>
      <c r="Y54">
        <v>1</v>
      </c>
      <c r="Z54">
        <v>3</v>
      </c>
    </row>
    <row r="55" spans="1:10" ht="12.75">
      <c r="A55" s="1" t="s">
        <v>102</v>
      </c>
      <c r="B55" s="70">
        <v>0.05291005291005291</v>
      </c>
      <c r="C55" s="34">
        <v>1.0052910052910053</v>
      </c>
      <c r="D55" s="34">
        <v>2.1164021164021163</v>
      </c>
      <c r="E55" s="34">
        <v>1.5873015873015872</v>
      </c>
      <c r="F55" s="34">
        <v>0</v>
      </c>
      <c r="G55" s="33">
        <f t="shared" si="1"/>
        <v>0.9523809523809523</v>
      </c>
      <c r="H55" s="68">
        <f t="shared" si="2"/>
        <v>0</v>
      </c>
      <c r="I55" s="34">
        <f t="shared" si="4"/>
        <v>0</v>
      </c>
      <c r="J55" s="28">
        <f t="shared" si="3"/>
        <v>0</v>
      </c>
    </row>
    <row r="56" spans="1:10" ht="12.75">
      <c r="A56" s="1" t="s">
        <v>103</v>
      </c>
      <c r="B56" s="70">
        <v>0</v>
      </c>
      <c r="C56" s="34">
        <v>0</v>
      </c>
      <c r="D56" s="34">
        <v>0</v>
      </c>
      <c r="E56" s="34">
        <v>0</v>
      </c>
      <c r="F56" s="34">
        <v>0</v>
      </c>
      <c r="G56" s="33">
        <f t="shared" si="1"/>
        <v>0</v>
      </c>
      <c r="H56" s="68">
        <f t="shared" si="2"/>
        <v>0</v>
      </c>
      <c r="I56" s="34">
        <f t="shared" si="4"/>
        <v>0</v>
      </c>
      <c r="J56" s="28">
        <f t="shared" si="3"/>
        <v>0</v>
      </c>
    </row>
    <row r="57" spans="1:10" ht="12.75">
      <c r="A57" s="1" t="s">
        <v>345</v>
      </c>
      <c r="B57" s="70">
        <v>0</v>
      </c>
      <c r="C57" s="34">
        <v>0</v>
      </c>
      <c r="D57" s="34">
        <v>0</v>
      </c>
      <c r="E57" s="34">
        <v>0</v>
      </c>
      <c r="F57" s="34">
        <v>0.053276505061267986</v>
      </c>
      <c r="G57" s="33">
        <f t="shared" si="1"/>
        <v>0.010655301012253596</v>
      </c>
      <c r="H57" s="68">
        <f>SUM(K57:Z57)</f>
        <v>0</v>
      </c>
      <c r="I57" s="34">
        <f t="shared" si="4"/>
        <v>0</v>
      </c>
      <c r="J57" s="28">
        <f>COUNTA(K57:Z57)</f>
        <v>0</v>
      </c>
    </row>
    <row r="58" spans="1:10" ht="12.75">
      <c r="A58" s="1" t="s">
        <v>104</v>
      </c>
      <c r="B58" s="70">
        <v>0</v>
      </c>
      <c r="C58" s="34">
        <v>0</v>
      </c>
      <c r="D58" s="34">
        <v>0</v>
      </c>
      <c r="E58" s="34">
        <v>0</v>
      </c>
      <c r="F58" s="34">
        <v>0.21310602024507194</v>
      </c>
      <c r="G58" s="33">
        <f t="shared" si="1"/>
        <v>0.042621204049014386</v>
      </c>
      <c r="H58" s="68">
        <f t="shared" si="2"/>
        <v>0</v>
      </c>
      <c r="I58" s="34">
        <f t="shared" si="4"/>
        <v>0</v>
      </c>
      <c r="J58" s="28">
        <f t="shared" si="3"/>
        <v>0</v>
      </c>
    </row>
    <row r="59" spans="1:24" ht="12.75">
      <c r="A59" s="1" t="s">
        <v>105</v>
      </c>
      <c r="B59" s="70">
        <v>14.656084656084657</v>
      </c>
      <c r="C59" s="34">
        <v>23.49206349206349</v>
      </c>
      <c r="D59" s="34">
        <v>10.582010582010582</v>
      </c>
      <c r="E59" s="34">
        <v>21.64021164021164</v>
      </c>
      <c r="F59" s="34">
        <v>32.711774107618545</v>
      </c>
      <c r="G59" s="33">
        <f t="shared" si="1"/>
        <v>20.616428895597785</v>
      </c>
      <c r="H59" s="68">
        <f t="shared" si="2"/>
        <v>209</v>
      </c>
      <c r="I59" s="34">
        <f t="shared" si="4"/>
        <v>11.134789557805009</v>
      </c>
      <c r="J59" s="28">
        <f t="shared" si="3"/>
        <v>9</v>
      </c>
      <c r="K59">
        <v>3</v>
      </c>
      <c r="L59">
        <v>9</v>
      </c>
      <c r="M59">
        <v>121</v>
      </c>
      <c r="O59">
        <v>20</v>
      </c>
      <c r="Q59">
        <v>7</v>
      </c>
      <c r="R59">
        <v>1</v>
      </c>
      <c r="S59">
        <v>26</v>
      </c>
      <c r="V59">
        <v>5</v>
      </c>
      <c r="X59">
        <v>17</v>
      </c>
    </row>
    <row r="60" spans="1:18" ht="12.75">
      <c r="A60" s="1" t="s">
        <v>106</v>
      </c>
      <c r="B60" s="70">
        <v>0</v>
      </c>
      <c r="C60" s="34">
        <v>0</v>
      </c>
      <c r="D60" s="34">
        <v>0</v>
      </c>
      <c r="E60" s="34">
        <v>0</v>
      </c>
      <c r="F60" s="34">
        <v>0</v>
      </c>
      <c r="G60" s="33">
        <f t="shared" si="1"/>
        <v>0</v>
      </c>
      <c r="H60" s="68">
        <f t="shared" si="2"/>
        <v>1</v>
      </c>
      <c r="I60" s="34">
        <f t="shared" si="4"/>
        <v>0.053276505061267986</v>
      </c>
      <c r="J60" s="28">
        <f t="shared" si="3"/>
        <v>1</v>
      </c>
      <c r="R60">
        <v>1</v>
      </c>
    </row>
    <row r="61" spans="1:24" ht="12.75">
      <c r="A61" s="1" t="s">
        <v>107</v>
      </c>
      <c r="B61" s="70">
        <v>45.767195767195766</v>
      </c>
      <c r="C61" s="34">
        <v>40.63492063492063</v>
      </c>
      <c r="D61" s="34">
        <v>17.037037037037038</v>
      </c>
      <c r="E61" s="34">
        <v>15.396825396825397</v>
      </c>
      <c r="F61" s="34">
        <v>14.224826851358552</v>
      </c>
      <c r="G61" s="33">
        <f t="shared" si="1"/>
        <v>26.612161137467478</v>
      </c>
      <c r="H61" s="68">
        <f t="shared" si="2"/>
        <v>277</v>
      </c>
      <c r="I61" s="34">
        <f t="shared" si="4"/>
        <v>14.757591901971232</v>
      </c>
      <c r="J61" s="28">
        <f t="shared" si="3"/>
        <v>10</v>
      </c>
      <c r="K61">
        <v>25</v>
      </c>
      <c r="L61">
        <v>20</v>
      </c>
      <c r="M61">
        <v>35</v>
      </c>
      <c r="O61">
        <v>41</v>
      </c>
      <c r="Q61">
        <v>5</v>
      </c>
      <c r="R61">
        <v>25</v>
      </c>
      <c r="S61">
        <v>4</v>
      </c>
      <c r="V61">
        <v>7</v>
      </c>
      <c r="W61">
        <v>15</v>
      </c>
      <c r="X61">
        <v>100</v>
      </c>
    </row>
    <row r="62" spans="1:24" ht="12.75">
      <c r="A62" s="1" t="s">
        <v>108</v>
      </c>
      <c r="B62" s="70">
        <v>5.767195767195767</v>
      </c>
      <c r="C62" s="34">
        <v>2.751322751322751</v>
      </c>
      <c r="D62" s="34">
        <v>6.560846560846561</v>
      </c>
      <c r="E62" s="34">
        <v>2.857142857142857</v>
      </c>
      <c r="F62" s="34">
        <v>3.143313798614811</v>
      </c>
      <c r="G62" s="33">
        <f t="shared" si="1"/>
        <v>4.21596434702455</v>
      </c>
      <c r="H62" s="68">
        <f t="shared" si="2"/>
        <v>59</v>
      </c>
      <c r="I62" s="34">
        <f t="shared" si="4"/>
        <v>3.143313798614811</v>
      </c>
      <c r="J62" s="28">
        <f t="shared" si="3"/>
        <v>11</v>
      </c>
      <c r="K62">
        <v>4</v>
      </c>
      <c r="L62">
        <v>5</v>
      </c>
      <c r="M62">
        <v>10</v>
      </c>
      <c r="O62">
        <v>9</v>
      </c>
      <c r="Q62">
        <v>2</v>
      </c>
      <c r="R62">
        <v>2</v>
      </c>
      <c r="S62">
        <v>5</v>
      </c>
      <c r="U62">
        <v>1</v>
      </c>
      <c r="V62">
        <v>3</v>
      </c>
      <c r="W62">
        <v>5</v>
      </c>
      <c r="X62">
        <v>13</v>
      </c>
    </row>
    <row r="63" spans="1:11" ht="12.75">
      <c r="A63" s="1" t="s">
        <v>109</v>
      </c>
      <c r="B63" s="70">
        <v>0</v>
      </c>
      <c r="C63" s="34">
        <v>0</v>
      </c>
      <c r="D63" s="34">
        <v>0</v>
      </c>
      <c r="E63" s="34">
        <v>0</v>
      </c>
      <c r="F63" s="34">
        <v>0</v>
      </c>
      <c r="G63" s="33">
        <f t="shared" si="1"/>
        <v>0</v>
      </c>
      <c r="H63" s="68">
        <f t="shared" si="2"/>
        <v>1</v>
      </c>
      <c r="I63" s="34">
        <f t="shared" si="4"/>
        <v>0.053276505061267986</v>
      </c>
      <c r="J63" s="28">
        <f t="shared" si="3"/>
        <v>1</v>
      </c>
      <c r="K63">
        <v>1</v>
      </c>
    </row>
    <row r="64" spans="1:13" ht="12.75">
      <c r="A64" s="1" t="s">
        <v>264</v>
      </c>
      <c r="B64" s="70">
        <v>0</v>
      </c>
      <c r="C64" s="34">
        <v>0</v>
      </c>
      <c r="D64" s="34">
        <v>0</v>
      </c>
      <c r="E64" s="34">
        <v>0.31746031746031744</v>
      </c>
      <c r="F64" s="34">
        <v>0</v>
      </c>
      <c r="G64" s="33">
        <f t="shared" si="1"/>
        <v>0.06349206349206349</v>
      </c>
      <c r="H64" s="68">
        <f t="shared" si="2"/>
        <v>2</v>
      </c>
      <c r="I64" s="34">
        <f t="shared" si="4"/>
        <v>0.10655301012253597</v>
      </c>
      <c r="J64" s="28">
        <f t="shared" si="3"/>
        <v>1</v>
      </c>
      <c r="M64">
        <v>2</v>
      </c>
    </row>
    <row r="65" spans="1:23" ht="12.75">
      <c r="A65" s="1" t="s">
        <v>110</v>
      </c>
      <c r="B65" s="70">
        <v>0.8994708994708994</v>
      </c>
      <c r="C65" s="34">
        <v>1.5343915343915344</v>
      </c>
      <c r="D65" s="34">
        <v>3.1746031746031744</v>
      </c>
      <c r="E65" s="34">
        <v>1.2698412698412698</v>
      </c>
      <c r="F65" s="34">
        <v>0.15982951518380395</v>
      </c>
      <c r="G65" s="33">
        <f t="shared" si="1"/>
        <v>1.4076272786981365</v>
      </c>
      <c r="H65" s="68">
        <f t="shared" si="2"/>
        <v>19</v>
      </c>
      <c r="I65" s="34">
        <f t="shared" si="4"/>
        <v>1.0122535961640917</v>
      </c>
      <c r="J65" s="28">
        <f t="shared" si="3"/>
        <v>3</v>
      </c>
      <c r="M65">
        <v>14</v>
      </c>
      <c r="O65">
        <v>4</v>
      </c>
      <c r="W65">
        <v>1</v>
      </c>
    </row>
    <row r="66" spans="1:26" ht="12.75">
      <c r="A66" s="1" t="s">
        <v>111</v>
      </c>
      <c r="B66" s="70">
        <v>0.31746031746031744</v>
      </c>
      <c r="C66" s="34">
        <v>0.5291005291005291</v>
      </c>
      <c r="D66" s="34">
        <v>0</v>
      </c>
      <c r="E66" s="34">
        <v>0.21164021164021163</v>
      </c>
      <c r="F66" s="34">
        <v>0.21310602024507194</v>
      </c>
      <c r="G66" s="33">
        <f t="shared" si="1"/>
        <v>0.254261415689226</v>
      </c>
      <c r="H66" s="68">
        <f t="shared" si="2"/>
        <v>1</v>
      </c>
      <c r="I66" s="34">
        <f t="shared" si="4"/>
        <v>0.053276505061267986</v>
      </c>
      <c r="J66" s="28">
        <f t="shared" si="3"/>
        <v>1</v>
      </c>
      <c r="Z66">
        <v>1</v>
      </c>
    </row>
    <row r="67" spans="1:21" ht="12.75">
      <c r="A67" s="1" t="s">
        <v>112</v>
      </c>
      <c r="B67" s="70">
        <v>0</v>
      </c>
      <c r="C67" s="34">
        <v>0</v>
      </c>
      <c r="D67" s="34">
        <v>0</v>
      </c>
      <c r="E67" s="34">
        <v>0</v>
      </c>
      <c r="F67" s="34">
        <v>0</v>
      </c>
      <c r="G67" s="33">
        <f t="shared" si="1"/>
        <v>0</v>
      </c>
      <c r="H67" s="68">
        <f t="shared" si="2"/>
        <v>3</v>
      </c>
      <c r="I67" s="34">
        <f t="shared" si="4"/>
        <v>0.15982951518380395</v>
      </c>
      <c r="J67" s="28">
        <f t="shared" si="3"/>
        <v>2</v>
      </c>
      <c r="K67">
        <v>1</v>
      </c>
      <c r="U67">
        <v>2</v>
      </c>
    </row>
    <row r="68" spans="1:10" ht="12.75">
      <c r="A68" s="1" t="s">
        <v>113</v>
      </c>
      <c r="B68" s="70">
        <v>0</v>
      </c>
      <c r="C68" s="34">
        <v>0</v>
      </c>
      <c r="D68" s="34">
        <v>0.05291005291005291</v>
      </c>
      <c r="E68" s="34">
        <v>0</v>
      </c>
      <c r="F68" s="34">
        <v>0</v>
      </c>
      <c r="G68" s="33">
        <f t="shared" si="1"/>
        <v>0.010582010582010581</v>
      </c>
      <c r="H68" s="68">
        <f t="shared" si="2"/>
        <v>0</v>
      </c>
      <c r="I68" s="34">
        <f t="shared" si="4"/>
        <v>0</v>
      </c>
      <c r="J68" s="28">
        <f t="shared" si="3"/>
        <v>0</v>
      </c>
    </row>
    <row r="69" spans="1:10" ht="12.75">
      <c r="A69" s="1" t="s">
        <v>114</v>
      </c>
      <c r="B69" s="70">
        <v>0.582010582010582</v>
      </c>
      <c r="C69" s="34">
        <v>0.21164021164021163</v>
      </c>
      <c r="D69" s="34">
        <v>0.10582010582010581</v>
      </c>
      <c r="E69" s="34">
        <v>0.05291005291005291</v>
      </c>
      <c r="F69" s="34">
        <v>0</v>
      </c>
      <c r="G69" s="33">
        <f t="shared" si="1"/>
        <v>0.19047619047619047</v>
      </c>
      <c r="H69" s="68">
        <f t="shared" si="2"/>
        <v>0</v>
      </c>
      <c r="I69" s="34">
        <f t="shared" si="4"/>
        <v>0</v>
      </c>
      <c r="J69" s="28">
        <f t="shared" si="3"/>
        <v>0</v>
      </c>
    </row>
    <row r="70" spans="1:10" ht="12.75">
      <c r="A70" s="1" t="s">
        <v>115</v>
      </c>
      <c r="B70" s="70">
        <v>0</v>
      </c>
      <c r="C70" s="34">
        <v>0</v>
      </c>
      <c r="D70" s="34">
        <v>0.15873015873015872</v>
      </c>
      <c r="E70" s="34">
        <v>0</v>
      </c>
      <c r="F70" s="34">
        <v>0</v>
      </c>
      <c r="G70" s="33">
        <f t="shared" si="1"/>
        <v>0.031746031746031744</v>
      </c>
      <c r="H70" s="68">
        <f t="shared" si="2"/>
        <v>0</v>
      </c>
      <c r="I70" s="34">
        <f t="shared" si="4"/>
        <v>0</v>
      </c>
      <c r="J70" s="28">
        <f t="shared" si="3"/>
        <v>0</v>
      </c>
    </row>
    <row r="71" spans="1:10" ht="12.75">
      <c r="A71" s="1" t="s">
        <v>116</v>
      </c>
      <c r="B71" s="70">
        <v>0.05291005291005291</v>
      </c>
      <c r="C71" s="34">
        <v>0</v>
      </c>
      <c r="D71" s="34">
        <v>0</v>
      </c>
      <c r="E71" s="34">
        <v>0</v>
      </c>
      <c r="F71" s="34">
        <v>0</v>
      </c>
      <c r="G71" s="33">
        <f t="shared" si="1"/>
        <v>0.010582010582010581</v>
      </c>
      <c r="H71" s="68">
        <f t="shared" si="2"/>
        <v>0</v>
      </c>
      <c r="I71" s="34">
        <f t="shared" si="4"/>
        <v>0</v>
      </c>
      <c r="J71" s="28">
        <f t="shared" si="3"/>
        <v>0</v>
      </c>
    </row>
    <row r="72" spans="1:10" ht="12.75">
      <c r="A72" s="1" t="s">
        <v>244</v>
      </c>
      <c r="B72" s="70">
        <v>0</v>
      </c>
      <c r="C72" s="34">
        <v>0</v>
      </c>
      <c r="D72" s="34">
        <v>0</v>
      </c>
      <c r="E72" s="34">
        <v>0</v>
      </c>
      <c r="F72" s="34">
        <v>0</v>
      </c>
      <c r="G72" s="33">
        <f aca="true" t="shared" si="5" ref="G72:G136">(B72+C72+D72+E72+F72)/5</f>
        <v>0</v>
      </c>
      <c r="H72" s="68">
        <f t="shared" si="2"/>
        <v>0</v>
      </c>
      <c r="I72" s="34">
        <f aca="true" t="shared" si="6" ref="I72:I104">H72*10/$H$4</f>
        <v>0</v>
      </c>
      <c r="J72" s="28">
        <f t="shared" si="3"/>
        <v>0</v>
      </c>
    </row>
    <row r="73" spans="1:10" ht="12.75">
      <c r="A73" s="1" t="s">
        <v>117</v>
      </c>
      <c r="B73" s="70">
        <v>0.31746031746031744</v>
      </c>
      <c r="C73" s="34">
        <v>0</v>
      </c>
      <c r="D73" s="34">
        <v>0.05291005291005291</v>
      </c>
      <c r="E73" s="34">
        <v>0</v>
      </c>
      <c r="F73" s="34">
        <v>0</v>
      </c>
      <c r="G73" s="33">
        <f t="shared" si="5"/>
        <v>0.07407407407407407</v>
      </c>
      <c r="H73" s="68">
        <f aca="true" t="shared" si="7" ref="H73:H137">SUM(K73:Z73)</f>
        <v>0</v>
      </c>
      <c r="I73" s="34">
        <f t="shared" si="6"/>
        <v>0</v>
      </c>
      <c r="J73" s="28">
        <f aca="true" t="shared" si="8" ref="J73:J137">COUNTA(K73:Z73)</f>
        <v>0</v>
      </c>
    </row>
    <row r="74" spans="1:10" ht="12.75">
      <c r="A74" s="1" t="s">
        <v>118</v>
      </c>
      <c r="B74" s="70">
        <v>0</v>
      </c>
      <c r="C74" s="34">
        <v>0</v>
      </c>
      <c r="D74" s="34">
        <v>0</v>
      </c>
      <c r="E74" s="34">
        <v>0</v>
      </c>
      <c r="F74" s="34">
        <v>0</v>
      </c>
      <c r="G74" s="33">
        <f t="shared" si="5"/>
        <v>0</v>
      </c>
      <c r="H74" s="68">
        <f t="shared" si="7"/>
        <v>0</v>
      </c>
      <c r="I74" s="34">
        <f t="shared" si="6"/>
        <v>0</v>
      </c>
      <c r="J74" s="28">
        <f t="shared" si="8"/>
        <v>0</v>
      </c>
    </row>
    <row r="75" spans="1:10" ht="12.75">
      <c r="A75" s="1" t="s">
        <v>119</v>
      </c>
      <c r="B75" s="70">
        <v>0</v>
      </c>
      <c r="C75" s="34">
        <v>0</v>
      </c>
      <c r="D75" s="34">
        <v>0</v>
      </c>
      <c r="E75" s="34">
        <v>0</v>
      </c>
      <c r="F75" s="34">
        <v>0</v>
      </c>
      <c r="G75" s="33">
        <f t="shared" si="5"/>
        <v>0</v>
      </c>
      <c r="H75" s="68">
        <f t="shared" si="7"/>
        <v>0</v>
      </c>
      <c r="I75" s="34">
        <f t="shared" si="6"/>
        <v>0</v>
      </c>
      <c r="J75" s="28">
        <f t="shared" si="8"/>
        <v>0</v>
      </c>
    </row>
    <row r="76" spans="1:10" ht="12.75">
      <c r="A76" s="1" t="s">
        <v>253</v>
      </c>
      <c r="B76" s="70">
        <v>0</v>
      </c>
      <c r="C76" s="34">
        <v>0</v>
      </c>
      <c r="D76" s="34">
        <v>0</v>
      </c>
      <c r="E76" s="34">
        <v>0</v>
      </c>
      <c r="F76" s="34">
        <v>0</v>
      </c>
      <c r="G76" s="33">
        <f t="shared" si="5"/>
        <v>0</v>
      </c>
      <c r="H76" s="68">
        <f t="shared" si="7"/>
        <v>0</v>
      </c>
      <c r="I76" s="34">
        <f t="shared" si="6"/>
        <v>0</v>
      </c>
      <c r="J76" s="28">
        <f t="shared" si="8"/>
        <v>0</v>
      </c>
    </row>
    <row r="77" spans="1:26" ht="12.75">
      <c r="A77" s="1" t="s">
        <v>398</v>
      </c>
      <c r="B77" s="70">
        <v>0</v>
      </c>
      <c r="C77" s="34">
        <v>0</v>
      </c>
      <c r="D77" s="34">
        <v>0</v>
      </c>
      <c r="E77" s="34">
        <v>0</v>
      </c>
      <c r="F77" s="34">
        <v>0</v>
      </c>
      <c r="G77" s="33">
        <f>(B77+C77+D77+E77+F77)/5</f>
        <v>0</v>
      </c>
      <c r="H77" s="68">
        <f>SUM(K77:Z77)</f>
        <v>2</v>
      </c>
      <c r="I77" s="34">
        <f t="shared" si="6"/>
        <v>0.10655301012253597</v>
      </c>
      <c r="J77" s="28">
        <f>COUNTA(K77:Z77)</f>
        <v>1</v>
      </c>
      <c r="Z77">
        <v>2</v>
      </c>
    </row>
    <row r="78" spans="1:25" ht="12.75">
      <c r="A78" s="1" t="s">
        <v>120</v>
      </c>
      <c r="B78" s="70">
        <v>0.05291005291005291</v>
      </c>
      <c r="C78" s="34">
        <v>0.10582010582010581</v>
      </c>
      <c r="D78" s="34">
        <v>0.10582010582010581</v>
      </c>
      <c r="E78" s="34">
        <v>0.10582010582010581</v>
      </c>
      <c r="F78" s="34">
        <v>0</v>
      </c>
      <c r="G78" s="33">
        <f t="shared" si="5"/>
        <v>0.07407407407407407</v>
      </c>
      <c r="H78" s="68">
        <f t="shared" si="7"/>
        <v>1</v>
      </c>
      <c r="I78" s="34">
        <f t="shared" si="6"/>
        <v>0.053276505061267986</v>
      </c>
      <c r="J78" s="28">
        <f t="shared" si="8"/>
        <v>1</v>
      </c>
      <c r="Y78">
        <v>1</v>
      </c>
    </row>
    <row r="79" spans="1:26" ht="12.75">
      <c r="A79" s="1" t="s">
        <v>121</v>
      </c>
      <c r="B79" s="70">
        <v>0.9523809523809523</v>
      </c>
      <c r="C79" s="34">
        <v>0.31746031746031744</v>
      </c>
      <c r="D79" s="34">
        <v>0.8994708994708994</v>
      </c>
      <c r="E79" s="34">
        <v>0.7936507936507936</v>
      </c>
      <c r="F79" s="34">
        <v>0.4262120404901439</v>
      </c>
      <c r="G79" s="33">
        <f t="shared" si="5"/>
        <v>0.6778350006906213</v>
      </c>
      <c r="H79" s="68">
        <f t="shared" si="7"/>
        <v>14</v>
      </c>
      <c r="I79" s="34">
        <f t="shared" si="6"/>
        <v>0.7458710708577517</v>
      </c>
      <c r="J79" s="28">
        <f t="shared" si="8"/>
        <v>10</v>
      </c>
      <c r="M79">
        <v>1</v>
      </c>
      <c r="O79">
        <v>2</v>
      </c>
      <c r="Q79">
        <v>1</v>
      </c>
      <c r="R79">
        <v>1</v>
      </c>
      <c r="T79">
        <v>1</v>
      </c>
      <c r="V79">
        <v>1</v>
      </c>
      <c r="W79">
        <v>2</v>
      </c>
      <c r="X79">
        <v>1</v>
      </c>
      <c r="Y79">
        <v>1</v>
      </c>
      <c r="Z79">
        <v>3</v>
      </c>
    </row>
    <row r="80" spans="1:26" ht="12.75">
      <c r="A80" s="1" t="s">
        <v>122</v>
      </c>
      <c r="B80" s="70">
        <v>6.825396825396825</v>
      </c>
      <c r="C80" s="34">
        <v>9.576719576719576</v>
      </c>
      <c r="D80" s="34">
        <v>10.74074074074074</v>
      </c>
      <c r="E80" s="34">
        <v>8.201058201058201</v>
      </c>
      <c r="F80" s="34">
        <v>6.659563132658498</v>
      </c>
      <c r="G80" s="33">
        <f t="shared" si="5"/>
        <v>8.400695695314768</v>
      </c>
      <c r="H80" s="68">
        <f t="shared" si="7"/>
        <v>264</v>
      </c>
      <c r="I80" s="34">
        <f t="shared" si="6"/>
        <v>14.064997336174748</v>
      </c>
      <c r="J80" s="28">
        <f t="shared" si="8"/>
        <v>16</v>
      </c>
      <c r="K80">
        <v>21</v>
      </c>
      <c r="L80">
        <v>5</v>
      </c>
      <c r="M80">
        <v>10</v>
      </c>
      <c r="N80">
        <v>33</v>
      </c>
      <c r="O80">
        <v>21</v>
      </c>
      <c r="P80">
        <v>6</v>
      </c>
      <c r="Q80">
        <v>23</v>
      </c>
      <c r="R80">
        <v>9</v>
      </c>
      <c r="S80">
        <v>17</v>
      </c>
      <c r="T80">
        <v>13</v>
      </c>
      <c r="U80">
        <v>12</v>
      </c>
      <c r="V80">
        <v>9</v>
      </c>
      <c r="W80">
        <v>19</v>
      </c>
      <c r="X80">
        <v>29</v>
      </c>
      <c r="Y80">
        <v>18</v>
      </c>
      <c r="Z80">
        <v>19</v>
      </c>
    </row>
    <row r="81" spans="1:10" ht="12.75">
      <c r="A81" s="1" t="s">
        <v>241</v>
      </c>
      <c r="B81" s="70">
        <v>0</v>
      </c>
      <c r="C81" s="34">
        <v>0</v>
      </c>
      <c r="D81" s="34">
        <v>0</v>
      </c>
      <c r="E81" s="34">
        <v>0</v>
      </c>
      <c r="F81" s="34">
        <v>0</v>
      </c>
      <c r="G81" s="33">
        <f t="shared" si="5"/>
        <v>0</v>
      </c>
      <c r="H81" s="68">
        <f t="shared" si="7"/>
        <v>0</v>
      </c>
      <c r="I81" s="34">
        <f t="shared" si="6"/>
        <v>0</v>
      </c>
      <c r="J81" s="28">
        <f t="shared" si="8"/>
        <v>0</v>
      </c>
    </row>
    <row r="82" spans="1:23" ht="12.75">
      <c r="A82" s="1" t="s">
        <v>123</v>
      </c>
      <c r="B82" s="70">
        <v>0.05291005291005291</v>
      </c>
      <c r="C82" s="34">
        <v>0.05291005291005291</v>
      </c>
      <c r="D82" s="34">
        <v>0.10582010582010581</v>
      </c>
      <c r="E82" s="34">
        <v>0.37037037037037035</v>
      </c>
      <c r="F82" s="34">
        <v>0.053276505061267986</v>
      </c>
      <c r="G82" s="33">
        <f t="shared" si="5"/>
        <v>0.12705741741437</v>
      </c>
      <c r="H82" s="68">
        <f t="shared" si="7"/>
        <v>4</v>
      </c>
      <c r="I82" s="34">
        <f t="shared" si="6"/>
        <v>0.21310602024507194</v>
      </c>
      <c r="J82" s="28">
        <f t="shared" si="8"/>
        <v>3</v>
      </c>
      <c r="U82">
        <v>1</v>
      </c>
      <c r="V82">
        <v>1</v>
      </c>
      <c r="W82">
        <v>2</v>
      </c>
    </row>
    <row r="83" spans="1:18" ht="12.75">
      <c r="A83" s="1" t="s">
        <v>124</v>
      </c>
      <c r="B83" s="70">
        <v>0</v>
      </c>
      <c r="C83" s="34">
        <v>0</v>
      </c>
      <c r="D83" s="34">
        <v>0</v>
      </c>
      <c r="E83" s="34">
        <v>0</v>
      </c>
      <c r="F83" s="34">
        <v>0</v>
      </c>
      <c r="G83" s="33">
        <f t="shared" si="5"/>
        <v>0</v>
      </c>
      <c r="H83" s="68">
        <f t="shared" si="7"/>
        <v>3</v>
      </c>
      <c r="I83" s="34">
        <f t="shared" si="6"/>
        <v>0.15982951518380395</v>
      </c>
      <c r="J83" s="28">
        <f t="shared" si="8"/>
        <v>2</v>
      </c>
      <c r="Q83">
        <v>2</v>
      </c>
      <c r="R83">
        <v>1</v>
      </c>
    </row>
    <row r="84" spans="1:20" ht="12.75">
      <c r="A84" s="1" t="s">
        <v>245</v>
      </c>
      <c r="B84" s="70">
        <v>0</v>
      </c>
      <c r="C84" s="34">
        <v>0</v>
      </c>
      <c r="D84" s="34">
        <v>0</v>
      </c>
      <c r="E84" s="34">
        <v>0</v>
      </c>
      <c r="F84" s="34">
        <v>0</v>
      </c>
      <c r="G84" s="33">
        <f t="shared" si="5"/>
        <v>0</v>
      </c>
      <c r="H84" s="68">
        <f t="shared" si="7"/>
        <v>1</v>
      </c>
      <c r="I84" s="34">
        <f t="shared" si="6"/>
        <v>0.053276505061267986</v>
      </c>
      <c r="J84" s="28">
        <f t="shared" si="8"/>
        <v>1</v>
      </c>
      <c r="T84">
        <v>1</v>
      </c>
    </row>
    <row r="85" spans="1:13" ht="12.75">
      <c r="A85" s="1" t="s">
        <v>125</v>
      </c>
      <c r="B85" s="70">
        <v>0</v>
      </c>
      <c r="C85" s="34">
        <v>0</v>
      </c>
      <c r="D85" s="34">
        <v>0.05291005291005291</v>
      </c>
      <c r="E85" s="34">
        <v>0</v>
      </c>
      <c r="F85" s="34">
        <v>0</v>
      </c>
      <c r="G85" s="33">
        <f t="shared" si="5"/>
        <v>0.010582010582010581</v>
      </c>
      <c r="H85" s="68">
        <f t="shared" si="7"/>
        <v>4</v>
      </c>
      <c r="I85" s="34">
        <f t="shared" si="6"/>
        <v>0.21310602024507194</v>
      </c>
      <c r="J85" s="28">
        <f t="shared" si="8"/>
        <v>1</v>
      </c>
      <c r="M85">
        <v>4</v>
      </c>
    </row>
    <row r="86" spans="1:10" ht="12.75">
      <c r="A86" s="1" t="s">
        <v>126</v>
      </c>
      <c r="B86" s="70">
        <v>0</v>
      </c>
      <c r="C86" s="34">
        <v>0</v>
      </c>
      <c r="D86" s="34">
        <v>0</v>
      </c>
      <c r="E86" s="34">
        <v>0</v>
      </c>
      <c r="F86" s="34">
        <v>0</v>
      </c>
      <c r="G86" s="33">
        <f t="shared" si="5"/>
        <v>0</v>
      </c>
      <c r="H86" s="68">
        <f t="shared" si="7"/>
        <v>0</v>
      </c>
      <c r="I86" s="34">
        <f t="shared" si="6"/>
        <v>0</v>
      </c>
      <c r="J86" s="28">
        <f t="shared" si="8"/>
        <v>0</v>
      </c>
    </row>
    <row r="87" spans="1:10" ht="12.75">
      <c r="A87" s="1" t="s">
        <v>127</v>
      </c>
      <c r="B87" s="70">
        <v>0</v>
      </c>
      <c r="C87" s="34">
        <v>0</v>
      </c>
      <c r="D87" s="34">
        <v>0</v>
      </c>
      <c r="E87" s="34">
        <v>0</v>
      </c>
      <c r="F87" s="34">
        <v>0</v>
      </c>
      <c r="G87" s="33">
        <f t="shared" si="5"/>
        <v>0</v>
      </c>
      <c r="H87" s="68">
        <f t="shared" si="7"/>
        <v>0</v>
      </c>
      <c r="I87" s="34">
        <f t="shared" si="6"/>
        <v>0</v>
      </c>
      <c r="J87" s="28">
        <f t="shared" si="8"/>
        <v>0</v>
      </c>
    </row>
    <row r="88" spans="1:25" ht="12.75">
      <c r="A88" s="1" t="s">
        <v>128</v>
      </c>
      <c r="B88" s="70">
        <v>0.42328042328042326</v>
      </c>
      <c r="C88" s="34">
        <v>19.206349206349206</v>
      </c>
      <c r="D88" s="34">
        <v>31.693121693121693</v>
      </c>
      <c r="E88" s="34">
        <v>13.968253968253968</v>
      </c>
      <c r="F88" s="34">
        <v>0.5860415556739478</v>
      </c>
      <c r="G88" s="33">
        <f t="shared" si="5"/>
        <v>13.175409369335847</v>
      </c>
      <c r="H88" s="68">
        <f t="shared" si="7"/>
        <v>117</v>
      </c>
      <c r="I88" s="34">
        <f t="shared" si="6"/>
        <v>6.233351092168354</v>
      </c>
      <c r="J88" s="28">
        <f t="shared" si="8"/>
        <v>6</v>
      </c>
      <c r="M88">
        <v>6</v>
      </c>
      <c r="Q88">
        <v>1</v>
      </c>
      <c r="S88">
        <v>11</v>
      </c>
      <c r="W88">
        <v>4</v>
      </c>
      <c r="X88">
        <v>93</v>
      </c>
      <c r="Y88">
        <v>2</v>
      </c>
    </row>
    <row r="89" spans="1:16" ht="12.75">
      <c r="A89" s="1" t="s">
        <v>129</v>
      </c>
      <c r="B89" s="70">
        <v>0</v>
      </c>
      <c r="C89" s="34">
        <v>0.05291005291005291</v>
      </c>
      <c r="D89" s="34">
        <v>0.10582010582010581</v>
      </c>
      <c r="E89" s="34">
        <v>0.15873015873015872</v>
      </c>
      <c r="F89" s="34">
        <v>0.15982951518380395</v>
      </c>
      <c r="G89" s="33">
        <f t="shared" si="5"/>
        <v>0.09545796652882428</v>
      </c>
      <c r="H89" s="68">
        <f t="shared" si="7"/>
        <v>2</v>
      </c>
      <c r="I89" s="34">
        <f t="shared" si="6"/>
        <v>0.10655301012253597</v>
      </c>
      <c r="J89" s="28">
        <f t="shared" si="8"/>
        <v>1</v>
      </c>
      <c r="P89">
        <v>2</v>
      </c>
    </row>
    <row r="90" spans="1:26" ht="12.75">
      <c r="A90" s="1" t="s">
        <v>130</v>
      </c>
      <c r="B90" s="70">
        <v>0.582010582010582</v>
      </c>
      <c r="C90" s="34">
        <v>1.0582010582010581</v>
      </c>
      <c r="D90" s="34">
        <v>1.6402116402116402</v>
      </c>
      <c r="E90" s="34">
        <v>1.5343915343915344</v>
      </c>
      <c r="F90" s="34">
        <v>1.8646776771443794</v>
      </c>
      <c r="G90" s="33">
        <f t="shared" si="5"/>
        <v>1.3358984983918387</v>
      </c>
      <c r="H90" s="68">
        <f t="shared" si="7"/>
        <v>65</v>
      </c>
      <c r="I90" s="34">
        <f t="shared" si="6"/>
        <v>3.462972828982419</v>
      </c>
      <c r="J90" s="28">
        <f t="shared" si="8"/>
        <v>15</v>
      </c>
      <c r="K90">
        <v>7</v>
      </c>
      <c r="L90">
        <v>2</v>
      </c>
      <c r="M90">
        <v>11</v>
      </c>
      <c r="N90">
        <v>2</v>
      </c>
      <c r="O90">
        <v>3</v>
      </c>
      <c r="P90">
        <v>1</v>
      </c>
      <c r="Q90">
        <v>1</v>
      </c>
      <c r="R90">
        <v>13</v>
      </c>
      <c r="S90">
        <v>1</v>
      </c>
      <c r="T90">
        <v>6</v>
      </c>
      <c r="U90">
        <v>7</v>
      </c>
      <c r="W90">
        <v>1</v>
      </c>
      <c r="X90">
        <v>5</v>
      </c>
      <c r="Y90">
        <v>3</v>
      </c>
      <c r="Z90">
        <v>2</v>
      </c>
    </row>
    <row r="91" spans="1:18" ht="12.75">
      <c r="A91" s="1" t="s">
        <v>131</v>
      </c>
      <c r="B91" s="70">
        <v>0</v>
      </c>
      <c r="C91" s="34">
        <v>0.05291005291005291</v>
      </c>
      <c r="D91" s="34">
        <v>0.10582010582010581</v>
      </c>
      <c r="E91" s="34">
        <v>0.15873015873015872</v>
      </c>
      <c r="F91" s="34">
        <v>0.053276505061267986</v>
      </c>
      <c r="G91" s="33">
        <f t="shared" si="5"/>
        <v>0.07414736450431708</v>
      </c>
      <c r="H91" s="68">
        <f t="shared" si="7"/>
        <v>1</v>
      </c>
      <c r="I91" s="34">
        <f t="shared" si="6"/>
        <v>0.053276505061267986</v>
      </c>
      <c r="J91" s="28">
        <f t="shared" si="8"/>
        <v>1</v>
      </c>
      <c r="R91">
        <v>1</v>
      </c>
    </row>
    <row r="92" spans="1:26" ht="12.75">
      <c r="A92" s="1" t="s">
        <v>132</v>
      </c>
      <c r="B92" s="70">
        <v>0.05291005291005291</v>
      </c>
      <c r="C92" s="34">
        <v>0.21164021164021163</v>
      </c>
      <c r="D92" s="34">
        <v>0.21164021164021163</v>
      </c>
      <c r="E92" s="34">
        <v>2.2222222222222223</v>
      </c>
      <c r="F92" s="34">
        <v>0.47948854555141185</v>
      </c>
      <c r="G92" s="33">
        <f t="shared" si="5"/>
        <v>0.6355802487928222</v>
      </c>
      <c r="H92" s="68">
        <f t="shared" si="7"/>
        <v>4</v>
      </c>
      <c r="I92" s="34">
        <f t="shared" si="6"/>
        <v>0.21310602024507194</v>
      </c>
      <c r="J92" s="28">
        <f t="shared" si="8"/>
        <v>4</v>
      </c>
      <c r="K92">
        <v>1</v>
      </c>
      <c r="W92">
        <v>1</v>
      </c>
      <c r="X92">
        <v>1</v>
      </c>
      <c r="Z92">
        <v>1</v>
      </c>
    </row>
    <row r="93" spans="1:26" ht="12.75">
      <c r="A93" s="1" t="s">
        <v>133</v>
      </c>
      <c r="B93" s="70">
        <v>9.682539682539682</v>
      </c>
      <c r="C93" s="34">
        <v>8.835978835978835</v>
      </c>
      <c r="D93" s="34">
        <v>17.83068783068783</v>
      </c>
      <c r="E93" s="34">
        <v>7.883597883597884</v>
      </c>
      <c r="F93" s="34">
        <v>15.982951518380395</v>
      </c>
      <c r="G93" s="33">
        <f t="shared" si="5"/>
        <v>12.043151150236927</v>
      </c>
      <c r="H93" s="68">
        <f t="shared" si="7"/>
        <v>679</v>
      </c>
      <c r="I93" s="34">
        <f t="shared" si="6"/>
        <v>36.17474693660096</v>
      </c>
      <c r="J93" s="28">
        <f t="shared" si="8"/>
        <v>16</v>
      </c>
      <c r="K93">
        <v>28</v>
      </c>
      <c r="L93">
        <v>12</v>
      </c>
      <c r="M93">
        <v>23</v>
      </c>
      <c r="N93">
        <v>47</v>
      </c>
      <c r="O93">
        <v>29</v>
      </c>
      <c r="P93">
        <v>32</v>
      </c>
      <c r="Q93">
        <v>17</v>
      </c>
      <c r="R93">
        <v>64</v>
      </c>
      <c r="S93">
        <v>20</v>
      </c>
      <c r="T93">
        <v>81</v>
      </c>
      <c r="U93">
        <v>43</v>
      </c>
      <c r="V93">
        <v>19</v>
      </c>
      <c r="W93">
        <v>46</v>
      </c>
      <c r="X93">
        <v>124</v>
      </c>
      <c r="Y93">
        <v>48</v>
      </c>
      <c r="Z93">
        <v>46</v>
      </c>
    </row>
    <row r="94" spans="1:26" ht="12.75">
      <c r="A94" s="1" t="s">
        <v>134</v>
      </c>
      <c r="B94" s="70">
        <v>2.1164021164021163</v>
      </c>
      <c r="C94" s="34">
        <v>7.195767195767195</v>
      </c>
      <c r="D94" s="34">
        <v>79.15343915343915</v>
      </c>
      <c r="E94" s="34">
        <v>99.84126984126983</v>
      </c>
      <c r="F94" s="34">
        <v>1.8114011720831114</v>
      </c>
      <c r="G94" s="33">
        <f t="shared" si="5"/>
        <v>38.02365589579229</v>
      </c>
      <c r="H94" s="68">
        <f t="shared" si="7"/>
        <v>192</v>
      </c>
      <c r="I94" s="34">
        <f t="shared" si="6"/>
        <v>10.229088971763453</v>
      </c>
      <c r="J94" s="28">
        <f t="shared" si="8"/>
        <v>14</v>
      </c>
      <c r="K94">
        <v>17</v>
      </c>
      <c r="L94">
        <v>5</v>
      </c>
      <c r="M94">
        <v>40</v>
      </c>
      <c r="N94">
        <v>1</v>
      </c>
      <c r="O94">
        <v>2</v>
      </c>
      <c r="Q94">
        <v>4</v>
      </c>
      <c r="R94">
        <v>5</v>
      </c>
      <c r="S94">
        <v>7</v>
      </c>
      <c r="T94">
        <v>3</v>
      </c>
      <c r="U94">
        <v>5</v>
      </c>
      <c r="W94">
        <v>14</v>
      </c>
      <c r="X94">
        <v>73</v>
      </c>
      <c r="Y94">
        <v>9</v>
      </c>
      <c r="Z94">
        <v>7</v>
      </c>
    </row>
    <row r="95" spans="1:22" ht="12.75">
      <c r="A95" s="1" t="s">
        <v>135</v>
      </c>
      <c r="B95" s="70">
        <v>0</v>
      </c>
      <c r="C95" s="34">
        <v>0.10582010582010581</v>
      </c>
      <c r="D95" s="34">
        <v>0.05291005291005291</v>
      </c>
      <c r="E95" s="34">
        <v>0.15873015873015872</v>
      </c>
      <c r="F95" s="34">
        <v>0.10655301012253597</v>
      </c>
      <c r="G95" s="33">
        <f t="shared" si="5"/>
        <v>0.08480266551657069</v>
      </c>
      <c r="H95" s="68">
        <f t="shared" si="7"/>
        <v>4</v>
      </c>
      <c r="I95" s="34">
        <f t="shared" si="6"/>
        <v>0.21310602024507194</v>
      </c>
      <c r="J95" s="28">
        <f t="shared" si="8"/>
        <v>4</v>
      </c>
      <c r="K95">
        <v>1</v>
      </c>
      <c r="M95">
        <v>1</v>
      </c>
      <c r="P95">
        <v>1</v>
      </c>
      <c r="V95">
        <v>1</v>
      </c>
    </row>
    <row r="96" spans="1:10" ht="12.75">
      <c r="A96" s="1" t="s">
        <v>136</v>
      </c>
      <c r="B96" s="70">
        <v>0</v>
      </c>
      <c r="C96" s="34">
        <v>0</v>
      </c>
      <c r="D96" s="34">
        <v>0.05291005291005291</v>
      </c>
      <c r="E96" s="34">
        <v>0.42328042328042326</v>
      </c>
      <c r="F96" s="34">
        <v>0.053276505061267986</v>
      </c>
      <c r="G96" s="33">
        <f t="shared" si="5"/>
        <v>0.10589339625034884</v>
      </c>
      <c r="H96" s="68">
        <f t="shared" si="7"/>
        <v>0</v>
      </c>
      <c r="I96" s="34">
        <f t="shared" si="6"/>
        <v>0</v>
      </c>
      <c r="J96" s="28">
        <f t="shared" si="8"/>
        <v>0</v>
      </c>
    </row>
    <row r="97" spans="1:24" ht="12.75">
      <c r="A97" s="1" t="s">
        <v>137</v>
      </c>
      <c r="B97" s="70">
        <v>0</v>
      </c>
      <c r="C97" s="34">
        <v>0.05291005291005291</v>
      </c>
      <c r="D97" s="34">
        <v>0.05291005291005291</v>
      </c>
      <c r="E97" s="34">
        <v>0</v>
      </c>
      <c r="F97" s="34">
        <v>0</v>
      </c>
      <c r="G97" s="33">
        <f t="shared" si="5"/>
        <v>0.021164021164021163</v>
      </c>
      <c r="H97" s="68">
        <f t="shared" si="7"/>
        <v>1</v>
      </c>
      <c r="I97" s="34">
        <f t="shared" si="6"/>
        <v>0.053276505061267986</v>
      </c>
      <c r="J97" s="28">
        <f t="shared" si="8"/>
        <v>1</v>
      </c>
      <c r="X97">
        <v>1</v>
      </c>
    </row>
    <row r="98" spans="1:10" ht="12.75">
      <c r="A98" s="1" t="s">
        <v>138</v>
      </c>
      <c r="B98" s="70">
        <v>0</v>
      </c>
      <c r="C98" s="34">
        <v>0.05291005291005291</v>
      </c>
      <c r="D98" s="34">
        <v>0.10582010582010581</v>
      </c>
      <c r="E98" s="34">
        <v>0.05291005291005291</v>
      </c>
      <c r="F98" s="34">
        <v>0</v>
      </c>
      <c r="G98" s="33">
        <f t="shared" si="5"/>
        <v>0.042328042328042326</v>
      </c>
      <c r="H98" s="68">
        <f t="shared" si="7"/>
        <v>0</v>
      </c>
      <c r="I98" s="34">
        <f t="shared" si="6"/>
        <v>0</v>
      </c>
      <c r="J98" s="28">
        <f t="shared" si="8"/>
        <v>0</v>
      </c>
    </row>
    <row r="99" spans="1:26" ht="12.75">
      <c r="A99" s="1" t="s">
        <v>139</v>
      </c>
      <c r="B99" s="70">
        <v>14.285714285714286</v>
      </c>
      <c r="C99" s="34">
        <v>16.87830687830688</v>
      </c>
      <c r="D99" s="34">
        <v>16.93121693121693</v>
      </c>
      <c r="E99" s="34">
        <v>13.068783068783068</v>
      </c>
      <c r="F99" s="34">
        <v>17.208311134789557</v>
      </c>
      <c r="G99" s="33">
        <f t="shared" si="5"/>
        <v>15.674466459762144</v>
      </c>
      <c r="H99" s="68">
        <f t="shared" si="7"/>
        <v>202</v>
      </c>
      <c r="I99" s="34">
        <f t="shared" si="6"/>
        <v>10.761854022376133</v>
      </c>
      <c r="J99" s="28">
        <f t="shared" si="8"/>
        <v>16</v>
      </c>
      <c r="K99">
        <v>8</v>
      </c>
      <c r="L99">
        <v>19</v>
      </c>
      <c r="M99">
        <v>15</v>
      </c>
      <c r="N99">
        <v>9</v>
      </c>
      <c r="O99">
        <v>18</v>
      </c>
      <c r="P99">
        <v>5</v>
      </c>
      <c r="Q99">
        <v>18</v>
      </c>
      <c r="R99">
        <v>18</v>
      </c>
      <c r="S99">
        <v>38</v>
      </c>
      <c r="T99">
        <v>2</v>
      </c>
      <c r="U99">
        <v>4</v>
      </c>
      <c r="V99">
        <v>4</v>
      </c>
      <c r="W99">
        <v>4</v>
      </c>
      <c r="X99">
        <v>5</v>
      </c>
      <c r="Y99">
        <v>10</v>
      </c>
      <c r="Z99">
        <v>25</v>
      </c>
    </row>
    <row r="100" spans="1:18" ht="12.75">
      <c r="A100" s="1" t="s">
        <v>140</v>
      </c>
      <c r="B100" s="70">
        <v>0.21164021164021163</v>
      </c>
      <c r="C100" s="34">
        <v>0.37037037037037035</v>
      </c>
      <c r="D100" s="34">
        <v>1.4285714285714286</v>
      </c>
      <c r="E100" s="34">
        <v>0</v>
      </c>
      <c r="F100" s="34">
        <v>0.21310602024507194</v>
      </c>
      <c r="G100" s="33">
        <f t="shared" si="5"/>
        <v>0.4447376061654166</v>
      </c>
      <c r="H100" s="68">
        <f t="shared" si="7"/>
        <v>6</v>
      </c>
      <c r="I100" s="34">
        <f t="shared" si="6"/>
        <v>0.3196590303676079</v>
      </c>
      <c r="J100" s="28">
        <f t="shared" si="8"/>
        <v>1</v>
      </c>
      <c r="R100">
        <v>6</v>
      </c>
    </row>
    <row r="101" spans="1:19" ht="12.75">
      <c r="A101" s="1" t="s">
        <v>141</v>
      </c>
      <c r="B101" s="70">
        <v>1.3227513227513228</v>
      </c>
      <c r="C101" s="34">
        <v>4.708994708994709</v>
      </c>
      <c r="D101" s="34">
        <v>2.9100529100529102</v>
      </c>
      <c r="E101" s="34">
        <v>2.0634920634920637</v>
      </c>
      <c r="F101" s="34">
        <v>2.5039957378795954</v>
      </c>
      <c r="G101" s="33">
        <f t="shared" si="5"/>
        <v>2.70185734863412</v>
      </c>
      <c r="H101" s="68">
        <f t="shared" si="7"/>
        <v>13</v>
      </c>
      <c r="I101" s="34">
        <f t="shared" si="6"/>
        <v>0.6925945657964838</v>
      </c>
      <c r="J101" s="28">
        <f t="shared" si="8"/>
        <v>3</v>
      </c>
      <c r="Q101">
        <v>5</v>
      </c>
      <c r="R101">
        <v>1</v>
      </c>
      <c r="S101">
        <v>7</v>
      </c>
    </row>
    <row r="102" spans="1:26" ht="12.75">
      <c r="A102" s="1" t="s">
        <v>142</v>
      </c>
      <c r="B102" s="70">
        <v>4.973544973544974</v>
      </c>
      <c r="C102" s="34">
        <v>3.3333333333333335</v>
      </c>
      <c r="D102" s="34">
        <v>4.444444444444445</v>
      </c>
      <c r="E102" s="34">
        <v>3.5978835978835977</v>
      </c>
      <c r="F102" s="34">
        <v>2.8769312733084713</v>
      </c>
      <c r="G102" s="33">
        <f t="shared" si="5"/>
        <v>3.845227524502964</v>
      </c>
      <c r="H102" s="68">
        <f t="shared" si="7"/>
        <v>47</v>
      </c>
      <c r="I102" s="34">
        <f t="shared" si="6"/>
        <v>2.5039957378795954</v>
      </c>
      <c r="J102" s="28">
        <f t="shared" si="8"/>
        <v>14</v>
      </c>
      <c r="K102">
        <v>4</v>
      </c>
      <c r="L102">
        <v>3</v>
      </c>
      <c r="M102">
        <v>4</v>
      </c>
      <c r="N102">
        <v>3</v>
      </c>
      <c r="O102">
        <v>4</v>
      </c>
      <c r="P102">
        <v>5</v>
      </c>
      <c r="R102">
        <v>1</v>
      </c>
      <c r="S102">
        <v>4</v>
      </c>
      <c r="T102">
        <v>3</v>
      </c>
      <c r="U102">
        <v>5</v>
      </c>
      <c r="V102">
        <v>1</v>
      </c>
      <c r="W102">
        <v>1</v>
      </c>
      <c r="Y102">
        <v>4</v>
      </c>
      <c r="Z102">
        <v>5</v>
      </c>
    </row>
    <row r="103" spans="1:10" ht="12.75">
      <c r="A103" s="1" t="s">
        <v>246</v>
      </c>
      <c r="B103" s="70">
        <v>0</v>
      </c>
      <c r="C103" s="34">
        <v>0</v>
      </c>
      <c r="D103" s="34">
        <v>0</v>
      </c>
      <c r="E103" s="34">
        <v>0</v>
      </c>
      <c r="F103" s="34">
        <v>0</v>
      </c>
      <c r="G103" s="33">
        <f t="shared" si="5"/>
        <v>0</v>
      </c>
      <c r="H103" s="68">
        <f t="shared" si="7"/>
        <v>0</v>
      </c>
      <c r="I103" s="34">
        <f t="shared" si="6"/>
        <v>0</v>
      </c>
      <c r="J103" s="28">
        <f t="shared" si="8"/>
        <v>0</v>
      </c>
    </row>
    <row r="104" spans="1:26" ht="12.75">
      <c r="A104" s="1" t="s">
        <v>143</v>
      </c>
      <c r="B104" s="70">
        <v>1.216931216931217</v>
      </c>
      <c r="C104" s="34">
        <v>0.9523809523809523</v>
      </c>
      <c r="D104" s="34">
        <v>1.8518518518518519</v>
      </c>
      <c r="E104" s="34">
        <v>1.0052910052910053</v>
      </c>
      <c r="F104" s="34">
        <v>0.8524240809802878</v>
      </c>
      <c r="G104" s="33">
        <f t="shared" si="5"/>
        <v>1.1757758214870628</v>
      </c>
      <c r="H104" s="68">
        <f t="shared" si="7"/>
        <v>18</v>
      </c>
      <c r="I104" s="34">
        <f t="shared" si="6"/>
        <v>0.9589770911028237</v>
      </c>
      <c r="J104" s="28">
        <f t="shared" si="8"/>
        <v>8</v>
      </c>
      <c r="K104">
        <v>3</v>
      </c>
      <c r="M104">
        <v>1</v>
      </c>
      <c r="N104">
        <v>1</v>
      </c>
      <c r="O104">
        <v>1</v>
      </c>
      <c r="Q104">
        <v>6</v>
      </c>
      <c r="R104">
        <v>1</v>
      </c>
      <c r="S104">
        <v>2</v>
      </c>
      <c r="Z104">
        <v>3</v>
      </c>
    </row>
    <row r="105" spans="1:26" ht="12.75">
      <c r="A105" s="1" t="s">
        <v>144</v>
      </c>
      <c r="B105" s="70">
        <v>5.873015873015873</v>
      </c>
      <c r="C105" s="34">
        <v>6.507936507936508</v>
      </c>
      <c r="D105" s="34">
        <v>6.931216931216931</v>
      </c>
      <c r="E105" s="34">
        <v>5.502645502645502</v>
      </c>
      <c r="F105" s="34">
        <v>3.676078849227491</v>
      </c>
      <c r="G105" s="33">
        <f t="shared" si="5"/>
        <v>5.6981787328084605</v>
      </c>
      <c r="H105" s="68">
        <f t="shared" si="7"/>
        <v>61</v>
      </c>
      <c r="I105" s="34">
        <f aca="true" t="shared" si="9" ref="I105:I136">H105*10/$H$4</f>
        <v>3.2498668087373472</v>
      </c>
      <c r="J105" s="28">
        <f t="shared" si="8"/>
        <v>14</v>
      </c>
      <c r="K105">
        <v>3</v>
      </c>
      <c r="L105">
        <v>1</v>
      </c>
      <c r="M105">
        <v>7</v>
      </c>
      <c r="N105">
        <v>14</v>
      </c>
      <c r="O105">
        <v>2</v>
      </c>
      <c r="P105">
        <v>6</v>
      </c>
      <c r="R105">
        <v>1</v>
      </c>
      <c r="S105">
        <v>11</v>
      </c>
      <c r="T105">
        <v>4</v>
      </c>
      <c r="U105">
        <v>2</v>
      </c>
      <c r="V105">
        <v>1</v>
      </c>
      <c r="W105">
        <v>1</v>
      </c>
      <c r="Y105">
        <v>3</v>
      </c>
      <c r="Z105">
        <v>5</v>
      </c>
    </row>
    <row r="106" spans="1:26" ht="12.75">
      <c r="A106" s="1" t="s">
        <v>145</v>
      </c>
      <c r="B106" s="70">
        <v>88.78306878306879</v>
      </c>
      <c r="C106" s="34">
        <v>109.47089947089947</v>
      </c>
      <c r="D106" s="34">
        <v>102.32804232804233</v>
      </c>
      <c r="E106" s="34">
        <v>105.29100529100529</v>
      </c>
      <c r="F106" s="34">
        <v>97.81566329248803</v>
      </c>
      <c r="G106" s="33">
        <f t="shared" si="5"/>
        <v>100.73773583310079</v>
      </c>
      <c r="H106" s="68">
        <f t="shared" si="7"/>
        <v>1501</v>
      </c>
      <c r="I106" s="34">
        <f t="shared" si="9"/>
        <v>79.96803409696325</v>
      </c>
      <c r="J106" s="28">
        <f t="shared" si="8"/>
        <v>16</v>
      </c>
      <c r="K106">
        <v>88</v>
      </c>
      <c r="L106">
        <v>88</v>
      </c>
      <c r="M106">
        <v>78</v>
      </c>
      <c r="N106">
        <v>85</v>
      </c>
      <c r="O106">
        <v>78</v>
      </c>
      <c r="P106">
        <v>38</v>
      </c>
      <c r="Q106">
        <v>22</v>
      </c>
      <c r="R106">
        <v>157</v>
      </c>
      <c r="S106">
        <v>63</v>
      </c>
      <c r="T106">
        <v>90</v>
      </c>
      <c r="U106">
        <v>104</v>
      </c>
      <c r="V106">
        <v>58</v>
      </c>
      <c r="W106">
        <v>126</v>
      </c>
      <c r="X106">
        <v>141</v>
      </c>
      <c r="Y106">
        <v>101</v>
      </c>
      <c r="Z106">
        <v>184</v>
      </c>
    </row>
    <row r="107" spans="1:26" ht="12.75">
      <c r="A107" s="1" t="s">
        <v>146</v>
      </c>
      <c r="B107" s="70">
        <v>147.88359788359787</v>
      </c>
      <c r="C107" s="34">
        <v>155.44973544973544</v>
      </c>
      <c r="D107" s="34">
        <v>165.2910052910053</v>
      </c>
      <c r="E107" s="34">
        <v>169.8941798941799</v>
      </c>
      <c r="F107" s="34">
        <v>196.27064464571126</v>
      </c>
      <c r="G107" s="33">
        <f t="shared" si="5"/>
        <v>166.95783263284596</v>
      </c>
      <c r="H107" s="68">
        <f t="shared" si="7"/>
        <v>2719</v>
      </c>
      <c r="I107" s="34">
        <f t="shared" si="9"/>
        <v>144.85881726158766</v>
      </c>
      <c r="J107" s="28">
        <f t="shared" si="8"/>
        <v>16</v>
      </c>
      <c r="K107">
        <v>217</v>
      </c>
      <c r="L107">
        <v>88</v>
      </c>
      <c r="M107">
        <v>103</v>
      </c>
      <c r="N107">
        <v>160</v>
      </c>
      <c r="O107">
        <v>184</v>
      </c>
      <c r="P107">
        <v>85</v>
      </c>
      <c r="Q107">
        <v>51</v>
      </c>
      <c r="R107">
        <v>136</v>
      </c>
      <c r="S107">
        <v>76</v>
      </c>
      <c r="T107">
        <v>185</v>
      </c>
      <c r="U107">
        <v>137</v>
      </c>
      <c r="V107">
        <v>128</v>
      </c>
      <c r="W107">
        <v>144</v>
      </c>
      <c r="X107">
        <v>642</v>
      </c>
      <c r="Y107">
        <v>135</v>
      </c>
      <c r="Z107">
        <v>248</v>
      </c>
    </row>
    <row r="108" spans="1:10" ht="12.75">
      <c r="A108" s="1" t="s">
        <v>147</v>
      </c>
      <c r="B108" s="70">
        <v>0</v>
      </c>
      <c r="C108" s="34">
        <v>0</v>
      </c>
      <c r="D108" s="34">
        <v>0</v>
      </c>
      <c r="E108" s="34">
        <v>0</v>
      </c>
      <c r="F108" s="34">
        <v>0</v>
      </c>
      <c r="G108" s="33">
        <f t="shared" si="5"/>
        <v>0</v>
      </c>
      <c r="H108" s="68">
        <f t="shared" si="7"/>
        <v>0</v>
      </c>
      <c r="I108" s="34">
        <f t="shared" si="9"/>
        <v>0</v>
      </c>
      <c r="J108" s="28">
        <f t="shared" si="8"/>
        <v>0</v>
      </c>
    </row>
    <row r="109" spans="1:26" ht="12.75">
      <c r="A109" s="1" t="s">
        <v>148</v>
      </c>
      <c r="B109" s="70">
        <v>0.47619047619047616</v>
      </c>
      <c r="C109" s="34">
        <v>4.444444444444445</v>
      </c>
      <c r="D109" s="34">
        <v>3.5978835978835977</v>
      </c>
      <c r="E109" s="34">
        <v>2.804232804232804</v>
      </c>
      <c r="F109" s="34">
        <v>2.450719232818327</v>
      </c>
      <c r="G109" s="33">
        <f t="shared" si="5"/>
        <v>2.7546941111139303</v>
      </c>
      <c r="H109" s="68">
        <f t="shared" si="7"/>
        <v>44</v>
      </c>
      <c r="I109" s="34">
        <f t="shared" si="9"/>
        <v>2.344166222695791</v>
      </c>
      <c r="J109" s="28">
        <f t="shared" si="8"/>
        <v>13</v>
      </c>
      <c r="K109">
        <v>2</v>
      </c>
      <c r="L109">
        <v>4</v>
      </c>
      <c r="M109">
        <v>5</v>
      </c>
      <c r="N109">
        <v>3</v>
      </c>
      <c r="O109">
        <v>6</v>
      </c>
      <c r="P109">
        <v>3</v>
      </c>
      <c r="Q109">
        <v>2</v>
      </c>
      <c r="R109">
        <v>4</v>
      </c>
      <c r="S109">
        <v>4</v>
      </c>
      <c r="V109">
        <v>2</v>
      </c>
      <c r="X109">
        <v>1</v>
      </c>
      <c r="Y109">
        <v>4</v>
      </c>
      <c r="Z109">
        <v>4</v>
      </c>
    </row>
    <row r="110" spans="1:19" ht="12.75">
      <c r="A110" s="1" t="s">
        <v>149</v>
      </c>
      <c r="B110" s="70">
        <v>0</v>
      </c>
      <c r="C110" s="34">
        <v>0.15873015873015872</v>
      </c>
      <c r="D110" s="34">
        <v>0</v>
      </c>
      <c r="E110" s="34">
        <v>0.05291005291005291</v>
      </c>
      <c r="F110" s="34">
        <v>0.053276505061267986</v>
      </c>
      <c r="G110" s="33">
        <f t="shared" si="5"/>
        <v>0.05298334334029592</v>
      </c>
      <c r="H110" s="68">
        <f t="shared" si="7"/>
        <v>4</v>
      </c>
      <c r="I110" s="34">
        <f t="shared" si="9"/>
        <v>0.21310602024507194</v>
      </c>
      <c r="J110" s="28">
        <f t="shared" si="8"/>
        <v>3</v>
      </c>
      <c r="K110">
        <v>1</v>
      </c>
      <c r="P110">
        <v>1</v>
      </c>
      <c r="S110">
        <v>2</v>
      </c>
    </row>
    <row r="111" spans="1:26" ht="12.75">
      <c r="A111" s="1" t="s">
        <v>150</v>
      </c>
      <c r="B111" s="70">
        <v>1.3756613756613756</v>
      </c>
      <c r="C111" s="34">
        <v>0.6349206349206349</v>
      </c>
      <c r="D111" s="34">
        <v>1.746031746031746</v>
      </c>
      <c r="E111" s="34">
        <v>1.4814814814814814</v>
      </c>
      <c r="F111" s="34">
        <v>0.47948854555141185</v>
      </c>
      <c r="G111" s="33">
        <f t="shared" si="5"/>
        <v>1.1435167567293298</v>
      </c>
      <c r="H111" s="68">
        <f t="shared" si="7"/>
        <v>38</v>
      </c>
      <c r="I111" s="34">
        <f t="shared" si="9"/>
        <v>2.0245071923281834</v>
      </c>
      <c r="J111" s="28">
        <f t="shared" si="8"/>
        <v>11</v>
      </c>
      <c r="K111">
        <v>4</v>
      </c>
      <c r="L111">
        <v>3</v>
      </c>
      <c r="Q111">
        <v>1</v>
      </c>
      <c r="R111">
        <v>4</v>
      </c>
      <c r="S111">
        <v>2</v>
      </c>
      <c r="T111">
        <v>1</v>
      </c>
      <c r="U111">
        <v>2</v>
      </c>
      <c r="V111">
        <v>11</v>
      </c>
      <c r="W111">
        <v>3</v>
      </c>
      <c r="Y111">
        <v>3</v>
      </c>
      <c r="Z111">
        <v>4</v>
      </c>
    </row>
    <row r="112" spans="1:26" ht="12.75">
      <c r="A112" s="1" t="s">
        <v>151</v>
      </c>
      <c r="B112" s="70">
        <v>29.894179894179896</v>
      </c>
      <c r="C112" s="34">
        <v>22.857142857142858</v>
      </c>
      <c r="D112" s="34">
        <v>32.06349206349206</v>
      </c>
      <c r="E112" s="34">
        <v>26.349206349206348</v>
      </c>
      <c r="F112" s="34">
        <v>25.679275439531168</v>
      </c>
      <c r="G112" s="33">
        <f t="shared" si="5"/>
        <v>27.36865932071047</v>
      </c>
      <c r="H112" s="68">
        <f t="shared" si="7"/>
        <v>384</v>
      </c>
      <c r="I112" s="34">
        <f t="shared" si="9"/>
        <v>20.458177943526906</v>
      </c>
      <c r="J112" s="28">
        <f t="shared" si="8"/>
        <v>16</v>
      </c>
      <c r="K112">
        <v>32</v>
      </c>
      <c r="L112">
        <v>7</v>
      </c>
      <c r="M112">
        <v>7</v>
      </c>
      <c r="N112">
        <v>26</v>
      </c>
      <c r="O112">
        <v>9</v>
      </c>
      <c r="P112">
        <v>10</v>
      </c>
      <c r="Q112">
        <v>5</v>
      </c>
      <c r="R112">
        <v>25</v>
      </c>
      <c r="S112">
        <v>18</v>
      </c>
      <c r="T112">
        <v>49</v>
      </c>
      <c r="U112">
        <v>13</v>
      </c>
      <c r="V112">
        <v>5</v>
      </c>
      <c r="W112">
        <v>20</v>
      </c>
      <c r="X112">
        <v>72</v>
      </c>
      <c r="Y112">
        <v>29</v>
      </c>
      <c r="Z112">
        <v>57</v>
      </c>
    </row>
    <row r="113" spans="1:23" ht="12.75">
      <c r="A113" s="1" t="s">
        <v>152</v>
      </c>
      <c r="B113" s="70">
        <v>0.10582010582010581</v>
      </c>
      <c r="C113" s="34">
        <v>0.21164021164021163</v>
      </c>
      <c r="D113" s="34">
        <v>0.8465608465608465</v>
      </c>
      <c r="E113" s="34">
        <v>0.42328042328042326</v>
      </c>
      <c r="F113" s="34">
        <v>0</v>
      </c>
      <c r="G113" s="33">
        <f t="shared" si="5"/>
        <v>0.31746031746031744</v>
      </c>
      <c r="H113" s="68">
        <f t="shared" si="7"/>
        <v>4</v>
      </c>
      <c r="I113" s="34">
        <f t="shared" si="9"/>
        <v>0.21310602024507194</v>
      </c>
      <c r="J113" s="28">
        <f t="shared" si="8"/>
        <v>3</v>
      </c>
      <c r="O113">
        <v>1</v>
      </c>
      <c r="Q113">
        <v>1</v>
      </c>
      <c r="W113">
        <v>2</v>
      </c>
    </row>
    <row r="114" spans="1:26" ht="12.75">
      <c r="A114" s="1" t="s">
        <v>153</v>
      </c>
      <c r="B114" s="70">
        <v>14.814814814814815</v>
      </c>
      <c r="C114" s="34">
        <v>17.83068783068783</v>
      </c>
      <c r="D114" s="34">
        <v>21.746031746031747</v>
      </c>
      <c r="E114" s="34">
        <v>23.915343915343914</v>
      </c>
      <c r="F114" s="34">
        <v>53.64944059669686</v>
      </c>
      <c r="G114" s="33">
        <f t="shared" si="5"/>
        <v>26.39126378071503</v>
      </c>
      <c r="H114" s="68">
        <f t="shared" si="7"/>
        <v>1541</v>
      </c>
      <c r="I114" s="34">
        <f t="shared" si="9"/>
        <v>82.09909429941396</v>
      </c>
      <c r="J114" s="28">
        <f t="shared" si="8"/>
        <v>11</v>
      </c>
      <c r="K114">
        <v>22</v>
      </c>
      <c r="N114">
        <v>170</v>
      </c>
      <c r="P114">
        <v>12</v>
      </c>
      <c r="Q114">
        <v>60</v>
      </c>
      <c r="R114">
        <v>54</v>
      </c>
      <c r="S114">
        <v>62</v>
      </c>
      <c r="T114">
        <v>225</v>
      </c>
      <c r="U114">
        <v>83</v>
      </c>
      <c r="X114">
        <v>291</v>
      </c>
      <c r="Y114">
        <v>255</v>
      </c>
      <c r="Z114">
        <v>307</v>
      </c>
    </row>
    <row r="115" spans="1:10" ht="12.75">
      <c r="A115" s="1" t="s">
        <v>154</v>
      </c>
      <c r="B115" s="70">
        <v>0</v>
      </c>
      <c r="C115" s="34">
        <v>0.05291005291005291</v>
      </c>
      <c r="D115" s="34">
        <v>0</v>
      </c>
      <c r="E115" s="34">
        <v>0</v>
      </c>
      <c r="F115" s="34">
        <v>0</v>
      </c>
      <c r="G115" s="33">
        <f t="shared" si="5"/>
        <v>0.010582010582010581</v>
      </c>
      <c r="H115" s="68">
        <f t="shared" si="7"/>
        <v>0</v>
      </c>
      <c r="I115" s="34">
        <f t="shared" si="9"/>
        <v>0</v>
      </c>
      <c r="J115" s="28">
        <f t="shared" si="8"/>
        <v>0</v>
      </c>
    </row>
    <row r="116" spans="1:26" ht="12.75">
      <c r="A116" s="1" t="s">
        <v>155</v>
      </c>
      <c r="B116" s="70">
        <v>42.32804232804233</v>
      </c>
      <c r="C116" s="34">
        <v>41.64021164021164</v>
      </c>
      <c r="D116" s="34">
        <v>36.34920634920635</v>
      </c>
      <c r="E116" s="34">
        <v>41.48148148148148</v>
      </c>
      <c r="F116" s="34">
        <v>35.055940330314336</v>
      </c>
      <c r="G116" s="33">
        <f t="shared" si="5"/>
        <v>39.37097642585123</v>
      </c>
      <c r="H116" s="68">
        <f t="shared" si="7"/>
        <v>655</v>
      </c>
      <c r="I116" s="34">
        <f t="shared" si="9"/>
        <v>34.89611081513053</v>
      </c>
      <c r="J116" s="28">
        <f t="shared" si="8"/>
        <v>15</v>
      </c>
      <c r="K116">
        <v>65</v>
      </c>
      <c r="M116">
        <v>5</v>
      </c>
      <c r="N116">
        <v>29</v>
      </c>
      <c r="O116">
        <v>8</v>
      </c>
      <c r="P116">
        <v>17</v>
      </c>
      <c r="Q116">
        <v>22</v>
      </c>
      <c r="R116">
        <v>28</v>
      </c>
      <c r="S116">
        <v>10</v>
      </c>
      <c r="T116">
        <v>130</v>
      </c>
      <c r="U116">
        <v>30</v>
      </c>
      <c r="V116">
        <v>4</v>
      </c>
      <c r="W116">
        <v>28</v>
      </c>
      <c r="X116">
        <v>141</v>
      </c>
      <c r="Y116">
        <v>57</v>
      </c>
      <c r="Z116">
        <v>81</v>
      </c>
    </row>
    <row r="117" spans="1:26" ht="12.75">
      <c r="A117" s="1" t="s">
        <v>156</v>
      </c>
      <c r="B117" s="70">
        <v>7.619047619047619</v>
      </c>
      <c r="C117" s="34">
        <v>4.973544973544974</v>
      </c>
      <c r="D117" s="34">
        <v>4.285714285714286</v>
      </c>
      <c r="E117" s="34">
        <v>4.761904761904762</v>
      </c>
      <c r="F117" s="34">
        <v>6.9792221630261055</v>
      </c>
      <c r="G117" s="33">
        <f t="shared" si="5"/>
        <v>5.723886760647549</v>
      </c>
      <c r="H117" s="68">
        <f t="shared" si="7"/>
        <v>137</v>
      </c>
      <c r="I117" s="34">
        <f t="shared" si="9"/>
        <v>7.298881193393714</v>
      </c>
      <c r="J117" s="28">
        <f t="shared" si="8"/>
        <v>16</v>
      </c>
      <c r="K117">
        <v>11</v>
      </c>
      <c r="L117">
        <v>2</v>
      </c>
      <c r="M117">
        <v>10</v>
      </c>
      <c r="N117">
        <v>26</v>
      </c>
      <c r="O117">
        <v>8</v>
      </c>
      <c r="P117">
        <v>7</v>
      </c>
      <c r="Q117">
        <v>20</v>
      </c>
      <c r="R117">
        <v>11</v>
      </c>
      <c r="S117">
        <v>7</v>
      </c>
      <c r="T117">
        <v>3</v>
      </c>
      <c r="U117">
        <v>3</v>
      </c>
      <c r="V117">
        <v>2</v>
      </c>
      <c r="W117">
        <v>1</v>
      </c>
      <c r="X117">
        <v>5</v>
      </c>
      <c r="Y117">
        <v>9</v>
      </c>
      <c r="Z117">
        <v>12</v>
      </c>
    </row>
    <row r="118" spans="1:15" ht="12.75">
      <c r="A118" s="1" t="s">
        <v>157</v>
      </c>
      <c r="B118" s="70">
        <v>0.37037037037037035</v>
      </c>
      <c r="C118" s="34">
        <v>0.05291005291005291</v>
      </c>
      <c r="D118" s="34">
        <v>0.5291005291005291</v>
      </c>
      <c r="E118" s="34">
        <v>3.544973544973545</v>
      </c>
      <c r="F118" s="34">
        <v>0.10655301012253597</v>
      </c>
      <c r="G118" s="33">
        <f t="shared" si="5"/>
        <v>0.9207815014954066</v>
      </c>
      <c r="H118" s="68">
        <f t="shared" si="7"/>
        <v>1</v>
      </c>
      <c r="I118" s="34">
        <f t="shared" si="9"/>
        <v>0.053276505061267986</v>
      </c>
      <c r="J118" s="28">
        <f t="shared" si="8"/>
        <v>1</v>
      </c>
      <c r="O118">
        <v>1</v>
      </c>
    </row>
    <row r="119" spans="1:26" ht="12.75">
      <c r="A119" s="1" t="s">
        <v>158</v>
      </c>
      <c r="B119" s="70">
        <v>8.835978835978835</v>
      </c>
      <c r="C119" s="34">
        <v>7.4603174603174605</v>
      </c>
      <c r="D119" s="34">
        <v>11.640211640211641</v>
      </c>
      <c r="E119" s="34">
        <v>7.830687830687831</v>
      </c>
      <c r="F119" s="34">
        <v>6.712839637719766</v>
      </c>
      <c r="G119" s="33">
        <f t="shared" si="5"/>
        <v>8.496007080983107</v>
      </c>
      <c r="H119" s="68">
        <f t="shared" si="7"/>
        <v>189</v>
      </c>
      <c r="I119" s="34">
        <f t="shared" si="9"/>
        <v>10.06925945657965</v>
      </c>
      <c r="J119" s="28">
        <f t="shared" si="8"/>
        <v>11</v>
      </c>
      <c r="K119">
        <v>15</v>
      </c>
      <c r="M119">
        <v>8</v>
      </c>
      <c r="O119">
        <v>17</v>
      </c>
      <c r="R119">
        <v>1</v>
      </c>
      <c r="S119">
        <v>50</v>
      </c>
      <c r="T119">
        <v>2</v>
      </c>
      <c r="U119">
        <v>10</v>
      </c>
      <c r="V119">
        <v>2</v>
      </c>
      <c r="X119">
        <v>8</v>
      </c>
      <c r="Y119">
        <v>5</v>
      </c>
      <c r="Z119">
        <v>71</v>
      </c>
    </row>
    <row r="120" spans="1:26" ht="12.75">
      <c r="A120" s="1" t="s">
        <v>159</v>
      </c>
      <c r="B120" s="70">
        <v>40.476190476190474</v>
      </c>
      <c r="C120" s="34">
        <v>28.624338624338623</v>
      </c>
      <c r="D120" s="34">
        <v>43.06878306878307</v>
      </c>
      <c r="E120" s="34">
        <v>42.43386243386244</v>
      </c>
      <c r="F120" s="34">
        <v>39.264784230154504</v>
      </c>
      <c r="G120" s="33">
        <f t="shared" si="5"/>
        <v>38.773591766665824</v>
      </c>
      <c r="H120" s="68">
        <f t="shared" si="7"/>
        <v>699</v>
      </c>
      <c r="I120" s="34">
        <f t="shared" si="9"/>
        <v>37.240277037826324</v>
      </c>
      <c r="J120" s="28">
        <f t="shared" si="8"/>
        <v>14</v>
      </c>
      <c r="K120">
        <v>33</v>
      </c>
      <c r="M120">
        <v>5</v>
      </c>
      <c r="N120">
        <v>63</v>
      </c>
      <c r="O120">
        <v>3</v>
      </c>
      <c r="P120">
        <v>20</v>
      </c>
      <c r="Q120">
        <v>29</v>
      </c>
      <c r="R120">
        <v>38</v>
      </c>
      <c r="S120">
        <v>29</v>
      </c>
      <c r="T120">
        <v>115</v>
      </c>
      <c r="U120">
        <v>45</v>
      </c>
      <c r="V120">
        <v>10</v>
      </c>
      <c r="X120">
        <v>160</v>
      </c>
      <c r="Y120">
        <v>81</v>
      </c>
      <c r="Z120">
        <v>68</v>
      </c>
    </row>
    <row r="121" spans="1:26" ht="12.75">
      <c r="A121" s="1" t="s">
        <v>160</v>
      </c>
      <c r="B121" s="70">
        <v>4.074074074074074</v>
      </c>
      <c r="C121" s="34">
        <v>2.2222222222222223</v>
      </c>
      <c r="D121" s="34">
        <v>12.486772486772487</v>
      </c>
      <c r="E121" s="34">
        <v>2.9100529100529102</v>
      </c>
      <c r="F121" s="34">
        <v>3.2498668087373472</v>
      </c>
      <c r="G121" s="33">
        <f t="shared" si="5"/>
        <v>4.988597700371809</v>
      </c>
      <c r="H121" s="68">
        <f t="shared" si="7"/>
        <v>87</v>
      </c>
      <c r="I121" s="34">
        <f t="shared" si="9"/>
        <v>4.635055940330314</v>
      </c>
      <c r="J121" s="28">
        <f t="shared" si="8"/>
        <v>12</v>
      </c>
      <c r="K121">
        <v>31</v>
      </c>
      <c r="M121">
        <v>2</v>
      </c>
      <c r="N121">
        <v>3</v>
      </c>
      <c r="Q121">
        <v>1</v>
      </c>
      <c r="R121">
        <v>6</v>
      </c>
      <c r="T121">
        <v>15</v>
      </c>
      <c r="U121">
        <v>3</v>
      </c>
      <c r="V121">
        <v>1</v>
      </c>
      <c r="W121">
        <v>3</v>
      </c>
      <c r="X121">
        <v>5</v>
      </c>
      <c r="Y121">
        <v>13</v>
      </c>
      <c r="Z121">
        <v>4</v>
      </c>
    </row>
    <row r="122" spans="1:24" ht="12.75">
      <c r="A122" s="1" t="s">
        <v>161</v>
      </c>
      <c r="B122" s="70">
        <v>0.42328042328042326</v>
      </c>
      <c r="C122" s="34">
        <v>0.8994708994708994</v>
      </c>
      <c r="D122" s="34">
        <v>2.751322751322751</v>
      </c>
      <c r="E122" s="34">
        <v>1.5343915343915344</v>
      </c>
      <c r="F122" s="34">
        <v>0.9589770911028237</v>
      </c>
      <c r="G122" s="33">
        <f t="shared" si="5"/>
        <v>1.3134885399136866</v>
      </c>
      <c r="H122" s="68">
        <f t="shared" si="7"/>
        <v>16</v>
      </c>
      <c r="I122" s="34">
        <f t="shared" si="9"/>
        <v>0.8524240809802878</v>
      </c>
      <c r="J122" s="28">
        <f t="shared" si="8"/>
        <v>5</v>
      </c>
      <c r="K122">
        <v>4</v>
      </c>
      <c r="R122">
        <v>1</v>
      </c>
      <c r="T122">
        <v>5</v>
      </c>
      <c r="U122">
        <v>1</v>
      </c>
      <c r="X122">
        <v>5</v>
      </c>
    </row>
    <row r="123" spans="1:10" ht="12.75">
      <c r="A123" s="1" t="s">
        <v>162</v>
      </c>
      <c r="B123" s="70">
        <v>0</v>
      </c>
      <c r="C123" s="34">
        <v>0.37037037037037035</v>
      </c>
      <c r="D123" s="34">
        <v>0.15873015873015872</v>
      </c>
      <c r="E123" s="34">
        <v>0</v>
      </c>
      <c r="F123" s="34">
        <v>0</v>
      </c>
      <c r="G123" s="33">
        <f t="shared" si="5"/>
        <v>0.10582010582010581</v>
      </c>
      <c r="H123" s="68">
        <f t="shared" si="7"/>
        <v>0</v>
      </c>
      <c r="I123" s="34">
        <f t="shared" si="9"/>
        <v>0</v>
      </c>
      <c r="J123" s="28">
        <f t="shared" si="8"/>
        <v>0</v>
      </c>
    </row>
    <row r="124" spans="1:26" ht="12.75">
      <c r="A124" s="1" t="s">
        <v>163</v>
      </c>
      <c r="B124" s="70">
        <v>107.51322751322752</v>
      </c>
      <c r="C124" s="34">
        <v>90.63492063492063</v>
      </c>
      <c r="D124" s="34">
        <v>208.57142857142858</v>
      </c>
      <c r="E124" s="34">
        <v>153.43915343915344</v>
      </c>
      <c r="F124" s="34">
        <v>110.9749600426212</v>
      </c>
      <c r="G124" s="33">
        <f t="shared" si="5"/>
        <v>134.22673804027028</v>
      </c>
      <c r="H124" s="68">
        <f t="shared" si="7"/>
        <v>1473</v>
      </c>
      <c r="I124" s="34">
        <f t="shared" si="9"/>
        <v>78.47629195524775</v>
      </c>
      <c r="J124" s="28">
        <f t="shared" si="8"/>
        <v>16</v>
      </c>
      <c r="K124">
        <v>284</v>
      </c>
      <c r="L124">
        <v>4</v>
      </c>
      <c r="M124">
        <v>5</v>
      </c>
      <c r="N124">
        <v>56</v>
      </c>
      <c r="O124">
        <v>44</v>
      </c>
      <c r="P124">
        <v>96</v>
      </c>
      <c r="Q124">
        <v>5</v>
      </c>
      <c r="R124">
        <v>103</v>
      </c>
      <c r="S124">
        <v>16</v>
      </c>
      <c r="T124">
        <v>229</v>
      </c>
      <c r="U124">
        <v>44</v>
      </c>
      <c r="V124">
        <v>66</v>
      </c>
      <c r="W124">
        <v>62</v>
      </c>
      <c r="X124">
        <v>309</v>
      </c>
      <c r="Y124">
        <v>38</v>
      </c>
      <c r="Z124">
        <v>112</v>
      </c>
    </row>
    <row r="125" spans="1:26" ht="12.75">
      <c r="A125" s="1" t="s">
        <v>164</v>
      </c>
      <c r="B125" s="70">
        <v>1.9576719576719577</v>
      </c>
      <c r="C125" s="34">
        <v>2.0105820105820107</v>
      </c>
      <c r="D125" s="34">
        <v>1.0052910052910053</v>
      </c>
      <c r="E125" s="34">
        <v>0.9523809523809523</v>
      </c>
      <c r="F125" s="34">
        <v>1.9712306872669154</v>
      </c>
      <c r="G125" s="33">
        <f t="shared" si="5"/>
        <v>1.5794313226385683</v>
      </c>
      <c r="H125" s="68">
        <f t="shared" si="7"/>
        <v>34</v>
      </c>
      <c r="I125" s="34">
        <f t="shared" si="9"/>
        <v>1.8114011720831114</v>
      </c>
      <c r="J125" s="28">
        <f t="shared" si="8"/>
        <v>7</v>
      </c>
      <c r="P125">
        <v>12</v>
      </c>
      <c r="R125">
        <v>4</v>
      </c>
      <c r="U125">
        <v>9</v>
      </c>
      <c r="V125">
        <v>1</v>
      </c>
      <c r="X125">
        <v>2</v>
      </c>
      <c r="Y125">
        <v>5</v>
      </c>
      <c r="Z125">
        <v>1</v>
      </c>
    </row>
    <row r="126" spans="1:26" ht="12.75">
      <c r="A126" s="1" t="s">
        <v>165</v>
      </c>
      <c r="B126" s="70">
        <v>1.164021164021164</v>
      </c>
      <c r="C126" s="34">
        <v>66.24338624338624</v>
      </c>
      <c r="D126" s="34">
        <v>3.015873015873016</v>
      </c>
      <c r="E126" s="34">
        <v>44.33862433862434</v>
      </c>
      <c r="F126" s="34">
        <v>9.909429941395844</v>
      </c>
      <c r="G126" s="33">
        <f t="shared" si="5"/>
        <v>24.93426694066012</v>
      </c>
      <c r="H126" s="68">
        <f t="shared" si="7"/>
        <v>584</v>
      </c>
      <c r="I126" s="34">
        <f t="shared" si="9"/>
        <v>31.113478955780504</v>
      </c>
      <c r="J126" s="28">
        <f t="shared" si="8"/>
        <v>14</v>
      </c>
      <c r="M126">
        <v>2</v>
      </c>
      <c r="N126">
        <v>1</v>
      </c>
      <c r="O126">
        <v>19</v>
      </c>
      <c r="P126">
        <v>3</v>
      </c>
      <c r="Q126">
        <v>130</v>
      </c>
      <c r="R126">
        <v>53</v>
      </c>
      <c r="S126">
        <v>38</v>
      </c>
      <c r="T126">
        <v>15</v>
      </c>
      <c r="U126">
        <v>112</v>
      </c>
      <c r="V126">
        <v>110</v>
      </c>
      <c r="W126">
        <v>56</v>
      </c>
      <c r="X126">
        <v>41</v>
      </c>
      <c r="Y126">
        <v>2</v>
      </c>
      <c r="Z126">
        <v>2</v>
      </c>
    </row>
    <row r="127" spans="1:10" ht="12.75">
      <c r="A127" s="1" t="s">
        <v>166</v>
      </c>
      <c r="B127" s="70">
        <v>0.05291005291005291</v>
      </c>
      <c r="C127" s="34">
        <v>0</v>
      </c>
      <c r="D127" s="34">
        <v>0</v>
      </c>
      <c r="E127" s="34">
        <v>0</v>
      </c>
      <c r="F127" s="34">
        <v>0</v>
      </c>
      <c r="G127" s="33">
        <f t="shared" si="5"/>
        <v>0.010582010582010581</v>
      </c>
      <c r="H127" s="68">
        <f t="shared" si="7"/>
        <v>0</v>
      </c>
      <c r="I127" s="34">
        <f t="shared" si="9"/>
        <v>0</v>
      </c>
      <c r="J127" s="28">
        <f t="shared" si="8"/>
        <v>0</v>
      </c>
    </row>
    <row r="128" spans="1:11" ht="12.75">
      <c r="A128" s="1" t="s">
        <v>167</v>
      </c>
      <c r="B128" s="70">
        <v>0</v>
      </c>
      <c r="C128" s="34">
        <v>0</v>
      </c>
      <c r="D128" s="34">
        <v>0</v>
      </c>
      <c r="E128" s="34">
        <v>0</v>
      </c>
      <c r="F128" s="34">
        <v>0</v>
      </c>
      <c r="G128" s="33">
        <f t="shared" si="5"/>
        <v>0</v>
      </c>
      <c r="H128" s="68">
        <f t="shared" si="7"/>
        <v>2</v>
      </c>
      <c r="I128" s="34">
        <f t="shared" si="9"/>
        <v>0.10655301012253597</v>
      </c>
      <c r="J128" s="28">
        <f t="shared" si="8"/>
        <v>1</v>
      </c>
      <c r="K128">
        <v>2</v>
      </c>
    </row>
    <row r="129" spans="1:26" ht="12.75">
      <c r="A129" s="1" t="s">
        <v>168</v>
      </c>
      <c r="B129" s="70">
        <v>5.8201058201058204</v>
      </c>
      <c r="C129" s="34">
        <v>17.24867724867725</v>
      </c>
      <c r="D129" s="34">
        <v>34.232804232804234</v>
      </c>
      <c r="E129" s="34">
        <v>42.38095238095238</v>
      </c>
      <c r="F129" s="34">
        <v>0.5327650506126799</v>
      </c>
      <c r="G129" s="33">
        <f t="shared" si="5"/>
        <v>20.043060946630472</v>
      </c>
      <c r="H129" s="68">
        <f t="shared" si="7"/>
        <v>261</v>
      </c>
      <c r="I129" s="34">
        <f t="shared" si="9"/>
        <v>13.905167820990943</v>
      </c>
      <c r="J129" s="28">
        <f t="shared" si="8"/>
        <v>15</v>
      </c>
      <c r="K129">
        <v>3</v>
      </c>
      <c r="L129">
        <v>2</v>
      </c>
      <c r="M129">
        <v>5</v>
      </c>
      <c r="N129">
        <v>4</v>
      </c>
      <c r="P129">
        <v>2</v>
      </c>
      <c r="Q129">
        <v>2</v>
      </c>
      <c r="R129">
        <v>2</v>
      </c>
      <c r="S129">
        <v>6</v>
      </c>
      <c r="T129">
        <v>57</v>
      </c>
      <c r="U129">
        <v>41</v>
      </c>
      <c r="V129">
        <v>2</v>
      </c>
      <c r="W129">
        <v>99</v>
      </c>
      <c r="X129">
        <v>15</v>
      </c>
      <c r="Y129">
        <v>2</v>
      </c>
      <c r="Z129">
        <v>19</v>
      </c>
    </row>
    <row r="130" spans="1:20" ht="12.75">
      <c r="A130" s="1" t="s">
        <v>169</v>
      </c>
      <c r="B130" s="70">
        <v>0</v>
      </c>
      <c r="C130" s="34">
        <v>0.37037037037037035</v>
      </c>
      <c r="D130" s="34">
        <v>0</v>
      </c>
      <c r="E130" s="34">
        <v>0</v>
      </c>
      <c r="F130" s="34">
        <v>0</v>
      </c>
      <c r="G130" s="33">
        <f t="shared" si="5"/>
        <v>0.07407407407407407</v>
      </c>
      <c r="H130" s="68">
        <f t="shared" si="7"/>
        <v>1</v>
      </c>
      <c r="I130" s="34">
        <f t="shared" si="9"/>
        <v>0.053276505061267986</v>
      </c>
      <c r="J130" s="28">
        <f t="shared" si="8"/>
        <v>1</v>
      </c>
      <c r="T130">
        <v>1</v>
      </c>
    </row>
    <row r="131" spans="1:10" ht="12.75">
      <c r="A131" s="1" t="s">
        <v>242</v>
      </c>
      <c r="B131" s="70">
        <v>0</v>
      </c>
      <c r="C131" s="34">
        <v>0</v>
      </c>
      <c r="D131" s="34">
        <v>0</v>
      </c>
      <c r="E131" s="34">
        <v>0</v>
      </c>
      <c r="F131" s="34">
        <v>0</v>
      </c>
      <c r="G131" s="33">
        <f t="shared" si="5"/>
        <v>0</v>
      </c>
      <c r="H131" s="68">
        <f t="shared" si="7"/>
        <v>0</v>
      </c>
      <c r="I131" s="34">
        <f t="shared" si="9"/>
        <v>0</v>
      </c>
      <c r="J131" s="28">
        <f t="shared" si="8"/>
        <v>0</v>
      </c>
    </row>
    <row r="132" spans="1:23" ht="12.75">
      <c r="A132" s="1" t="s">
        <v>170</v>
      </c>
      <c r="B132" s="70">
        <v>0.6349206349206349</v>
      </c>
      <c r="C132" s="34">
        <v>31.693121693121693</v>
      </c>
      <c r="D132" s="34">
        <v>0.7407407407407407</v>
      </c>
      <c r="E132" s="34">
        <v>6.243386243386244</v>
      </c>
      <c r="F132" s="34">
        <v>0.053276505061267986</v>
      </c>
      <c r="G132" s="33">
        <f t="shared" si="5"/>
        <v>7.873089163446117</v>
      </c>
      <c r="H132" s="68">
        <f t="shared" si="7"/>
        <v>5</v>
      </c>
      <c r="I132" s="34">
        <f t="shared" si="9"/>
        <v>0.26638252530633993</v>
      </c>
      <c r="J132" s="28">
        <f t="shared" si="8"/>
        <v>2</v>
      </c>
      <c r="N132">
        <v>4</v>
      </c>
      <c r="W132">
        <v>1</v>
      </c>
    </row>
    <row r="133" spans="1:26" ht="12.75">
      <c r="A133" s="1" t="s">
        <v>171</v>
      </c>
      <c r="B133" s="70">
        <v>0.21164021164021163</v>
      </c>
      <c r="C133" s="34">
        <v>1.0582010582010581</v>
      </c>
      <c r="D133" s="34">
        <v>2.5925925925925926</v>
      </c>
      <c r="E133" s="34">
        <v>2.2751322751322753</v>
      </c>
      <c r="F133" s="34">
        <v>0.4262120404901439</v>
      </c>
      <c r="G133" s="33">
        <f t="shared" si="5"/>
        <v>1.3127556356112564</v>
      </c>
      <c r="H133" s="68">
        <f t="shared" si="7"/>
        <v>8</v>
      </c>
      <c r="I133" s="34">
        <f t="shared" si="9"/>
        <v>0.4262120404901439</v>
      </c>
      <c r="J133" s="28">
        <f t="shared" si="8"/>
        <v>5</v>
      </c>
      <c r="L133">
        <v>1</v>
      </c>
      <c r="P133">
        <v>4</v>
      </c>
      <c r="Q133">
        <v>1</v>
      </c>
      <c r="R133">
        <v>1</v>
      </c>
      <c r="Z133">
        <v>1</v>
      </c>
    </row>
    <row r="134" spans="1:26" ht="12.75">
      <c r="A134" s="1" t="s">
        <v>172</v>
      </c>
      <c r="B134" s="70">
        <v>0.9523809523809523</v>
      </c>
      <c r="C134" s="34">
        <v>1.5343915343915344</v>
      </c>
      <c r="D134" s="34">
        <v>0.8465608465608465</v>
      </c>
      <c r="E134" s="34">
        <v>1.4814814814814814</v>
      </c>
      <c r="F134" s="34">
        <v>1.3851891315929676</v>
      </c>
      <c r="G134" s="33">
        <f t="shared" si="5"/>
        <v>1.2400007892815565</v>
      </c>
      <c r="H134" s="68">
        <f t="shared" si="7"/>
        <v>34</v>
      </c>
      <c r="I134" s="34">
        <f t="shared" si="9"/>
        <v>1.8114011720831114</v>
      </c>
      <c r="J134" s="28">
        <f t="shared" si="8"/>
        <v>5</v>
      </c>
      <c r="M134">
        <v>2</v>
      </c>
      <c r="N134">
        <v>2</v>
      </c>
      <c r="S134">
        <v>17</v>
      </c>
      <c r="X134">
        <v>6</v>
      </c>
      <c r="Z134">
        <v>7</v>
      </c>
    </row>
    <row r="135" spans="1:23" ht="12.75">
      <c r="A135" s="1" t="s">
        <v>173</v>
      </c>
      <c r="B135" s="70">
        <v>0</v>
      </c>
      <c r="C135" s="34">
        <v>0</v>
      </c>
      <c r="D135" s="34">
        <v>0</v>
      </c>
      <c r="E135" s="34">
        <v>0</v>
      </c>
      <c r="F135" s="34">
        <v>0</v>
      </c>
      <c r="G135" s="33">
        <f t="shared" si="5"/>
        <v>0</v>
      </c>
      <c r="H135" s="68">
        <f t="shared" si="7"/>
        <v>51</v>
      </c>
      <c r="I135" s="34">
        <f t="shared" si="9"/>
        <v>2.717101758124667</v>
      </c>
      <c r="J135" s="28">
        <f t="shared" si="8"/>
        <v>4</v>
      </c>
      <c r="L135">
        <v>1</v>
      </c>
      <c r="M135">
        <v>28</v>
      </c>
      <c r="R135">
        <v>1</v>
      </c>
      <c r="W135">
        <v>21</v>
      </c>
    </row>
    <row r="136" spans="1:26" ht="12.75">
      <c r="A136" s="1" t="s">
        <v>174</v>
      </c>
      <c r="B136" s="70">
        <v>13.862433862433862</v>
      </c>
      <c r="C136" s="34">
        <v>18.994708994708994</v>
      </c>
      <c r="D136" s="34">
        <v>23.280423280423282</v>
      </c>
      <c r="E136" s="34">
        <v>12.857142857142858</v>
      </c>
      <c r="F136" s="34">
        <v>11.028236547682473</v>
      </c>
      <c r="G136" s="33">
        <f t="shared" si="5"/>
        <v>16.004589108478292</v>
      </c>
      <c r="H136" s="68">
        <f t="shared" si="7"/>
        <v>423</v>
      </c>
      <c r="I136" s="34">
        <f t="shared" si="9"/>
        <v>22.53596164091636</v>
      </c>
      <c r="J136" s="28">
        <f t="shared" si="8"/>
        <v>16</v>
      </c>
      <c r="K136">
        <v>49</v>
      </c>
      <c r="L136">
        <v>12</v>
      </c>
      <c r="M136">
        <v>24</v>
      </c>
      <c r="N136">
        <v>27</v>
      </c>
      <c r="O136">
        <v>10</v>
      </c>
      <c r="P136">
        <v>26</v>
      </c>
      <c r="Q136">
        <v>1</v>
      </c>
      <c r="R136">
        <v>40</v>
      </c>
      <c r="S136">
        <v>14</v>
      </c>
      <c r="T136">
        <v>57</v>
      </c>
      <c r="U136">
        <v>25</v>
      </c>
      <c r="V136">
        <v>4</v>
      </c>
      <c r="W136">
        <v>21</v>
      </c>
      <c r="X136">
        <v>69</v>
      </c>
      <c r="Y136">
        <v>23</v>
      </c>
      <c r="Z136">
        <v>21</v>
      </c>
    </row>
    <row r="137" spans="1:10" ht="12.75">
      <c r="A137" s="1" t="s">
        <v>175</v>
      </c>
      <c r="B137" s="70">
        <v>0</v>
      </c>
      <c r="C137" s="34">
        <v>0</v>
      </c>
      <c r="D137" s="34">
        <v>0</v>
      </c>
      <c r="E137" s="34">
        <v>0</v>
      </c>
      <c r="F137" s="34">
        <v>0</v>
      </c>
      <c r="G137" s="33">
        <f>(B137+C137+D137+E137+F137)/5</f>
        <v>0</v>
      </c>
      <c r="H137" s="68">
        <f t="shared" si="7"/>
        <v>0</v>
      </c>
      <c r="I137" s="34">
        <f>H137*10/$H$4</f>
        <v>0</v>
      </c>
      <c r="J137" s="28">
        <f t="shared" si="8"/>
        <v>0</v>
      </c>
    </row>
    <row r="138" spans="1:26" ht="12.75">
      <c r="A138" s="1" t="s">
        <v>176</v>
      </c>
      <c r="B138" s="70">
        <v>188.78306878306879</v>
      </c>
      <c r="C138" s="34">
        <v>79.31216931216932</v>
      </c>
      <c r="D138" s="34">
        <v>194.76190476190476</v>
      </c>
      <c r="E138" s="34">
        <v>103.33333333333333</v>
      </c>
      <c r="F138" s="34">
        <v>130.90037293553544</v>
      </c>
      <c r="G138" s="33">
        <f>(B138+C138+D138+E138+F138)/5</f>
        <v>139.4181698252023</v>
      </c>
      <c r="H138" s="68">
        <f>SUM(K138:Z138)</f>
        <v>3591</v>
      </c>
      <c r="I138" s="34">
        <f>H138*10/$H$4</f>
        <v>191.31592967501334</v>
      </c>
      <c r="J138" s="28">
        <f>COUNTA(K138:Z138)</f>
        <v>16</v>
      </c>
      <c r="K138">
        <v>182</v>
      </c>
      <c r="L138">
        <v>12</v>
      </c>
      <c r="M138">
        <v>27</v>
      </c>
      <c r="N138">
        <v>313</v>
      </c>
      <c r="O138">
        <v>287</v>
      </c>
      <c r="P138">
        <v>156</v>
      </c>
      <c r="Q138">
        <v>227</v>
      </c>
      <c r="R138">
        <v>196</v>
      </c>
      <c r="S138">
        <v>68</v>
      </c>
      <c r="T138">
        <v>712</v>
      </c>
      <c r="U138">
        <v>157</v>
      </c>
      <c r="V138">
        <v>80</v>
      </c>
      <c r="W138">
        <v>47</v>
      </c>
      <c r="X138">
        <v>446</v>
      </c>
      <c r="Y138">
        <v>91</v>
      </c>
      <c r="Z138">
        <v>590</v>
      </c>
    </row>
    <row r="139" spans="1:13" ht="12.75">
      <c r="A139" s="1" t="s">
        <v>177</v>
      </c>
      <c r="B139" s="70">
        <v>0.31746031746031744</v>
      </c>
      <c r="C139" s="34">
        <v>0.05291005291005291</v>
      </c>
      <c r="D139" s="34">
        <v>0.05291005291005291</v>
      </c>
      <c r="E139" s="34">
        <v>0.10582010582010581</v>
      </c>
      <c r="F139" s="34">
        <v>0</v>
      </c>
      <c r="G139" s="33">
        <f>(B139+C139+D139+E139+F139)/5</f>
        <v>0.10582010582010581</v>
      </c>
      <c r="H139" s="68">
        <f>SUM(K139:Z139)</f>
        <v>1</v>
      </c>
      <c r="I139" s="34">
        <f>H139*10/$H$4</f>
        <v>0.053276505061267986</v>
      </c>
      <c r="J139" s="28">
        <f>COUNTA(K139:Z139)</f>
        <v>1</v>
      </c>
      <c r="M139">
        <v>1</v>
      </c>
    </row>
    <row r="140" spans="1:26" ht="12.75">
      <c r="A140" s="1" t="s">
        <v>178</v>
      </c>
      <c r="B140" s="91">
        <f aca="true" t="shared" si="10" ref="B140:G140">SUM(B5:B139)</f>
        <v>1461.5343915343915</v>
      </c>
      <c r="C140" s="91">
        <f t="shared" si="10"/>
        <v>1281.0052910052912</v>
      </c>
      <c r="D140" s="91">
        <f t="shared" si="10"/>
        <v>2112.857142857143</v>
      </c>
      <c r="E140" s="91">
        <f t="shared" si="10"/>
        <v>1627.3015873015875</v>
      </c>
      <c r="F140" s="91">
        <f t="shared" si="10"/>
        <v>1488.1726158763988</v>
      </c>
      <c r="G140" s="91">
        <f t="shared" si="10"/>
        <v>1594.174205714962</v>
      </c>
      <c r="H140" s="68">
        <f>SUM(K140:Z140)</f>
        <v>37162</v>
      </c>
      <c r="I140" s="71">
        <f>H140*10/$H$4</f>
        <v>1979.8614810868407</v>
      </c>
      <c r="J140" s="71"/>
      <c r="K140" s="72">
        <f aca="true" t="shared" si="11" ref="K140:X140">SUM(K5:K139)</f>
        <v>1655</v>
      </c>
      <c r="L140" s="72">
        <f t="shared" si="11"/>
        <v>745</v>
      </c>
      <c r="M140" s="72">
        <f t="shared" si="11"/>
        <v>5284</v>
      </c>
      <c r="N140" s="72">
        <f t="shared" si="11"/>
        <v>1087</v>
      </c>
      <c r="O140" s="72">
        <f t="shared" si="11"/>
        <v>2037</v>
      </c>
      <c r="P140" s="72">
        <f t="shared" si="11"/>
        <v>573</v>
      </c>
      <c r="Q140" s="72">
        <f t="shared" si="11"/>
        <v>2681</v>
      </c>
      <c r="R140" s="72">
        <f t="shared" si="11"/>
        <v>1167</v>
      </c>
      <c r="S140" s="72">
        <f t="shared" si="11"/>
        <v>2215</v>
      </c>
      <c r="T140" s="72">
        <f t="shared" si="11"/>
        <v>2010</v>
      </c>
      <c r="U140" s="72">
        <f t="shared" si="11"/>
        <v>1346</v>
      </c>
      <c r="V140" s="72">
        <f t="shared" si="11"/>
        <v>1237</v>
      </c>
      <c r="W140" s="72">
        <f t="shared" si="11"/>
        <v>2552</v>
      </c>
      <c r="X140" s="72">
        <f t="shared" si="11"/>
        <v>9617</v>
      </c>
      <c r="Y140" s="72">
        <f>SUM(Y5:Y139)</f>
        <v>965</v>
      </c>
      <c r="Z140" s="72">
        <f>SUM(Z5:Z139)</f>
        <v>1991</v>
      </c>
    </row>
    <row r="141" spans="1:26" ht="12.75">
      <c r="A141" s="1" t="s">
        <v>179</v>
      </c>
      <c r="B141" s="102">
        <f>COUNTIF(B5:B139,"&gt;0")</f>
        <v>74</v>
      </c>
      <c r="C141" s="102">
        <f>COUNTIF(C5:C139,"&gt;0")</f>
        <v>82</v>
      </c>
      <c r="D141" s="102">
        <f>COUNTIF(D5:D139,"&gt;0")</f>
        <v>93</v>
      </c>
      <c r="E141" s="102">
        <f>COUNTIF(E5:E139,"&gt;0")</f>
        <v>76</v>
      </c>
      <c r="F141" s="102">
        <f>COUNTIF(F5:F139,"&gt;0")</f>
        <v>73</v>
      </c>
      <c r="G141" s="102"/>
      <c r="H141" s="102">
        <f>COUNTIF(H5:H139,"&gt;0")</f>
        <v>90</v>
      </c>
      <c r="I141" s="30"/>
      <c r="J141" s="30"/>
      <c r="K141" s="30">
        <f aca="true" t="shared" si="12" ref="K141:X141">COUNTA(K5:K139)</f>
        <v>47</v>
      </c>
      <c r="L141" s="30">
        <f t="shared" si="12"/>
        <v>36</v>
      </c>
      <c r="M141" s="30">
        <f t="shared" si="12"/>
        <v>56</v>
      </c>
      <c r="N141" s="30">
        <f>COUNTA(N5:N139)</f>
        <v>27</v>
      </c>
      <c r="O141" s="30">
        <f t="shared" si="12"/>
        <v>41</v>
      </c>
      <c r="P141" s="30">
        <f t="shared" si="12"/>
        <v>27</v>
      </c>
      <c r="Q141" s="30">
        <f t="shared" si="12"/>
        <v>46</v>
      </c>
      <c r="R141" s="30">
        <f t="shared" si="12"/>
        <v>49</v>
      </c>
      <c r="S141" s="30">
        <f t="shared" si="12"/>
        <v>45</v>
      </c>
      <c r="T141" s="30">
        <f t="shared" si="12"/>
        <v>29</v>
      </c>
      <c r="U141" s="30">
        <f t="shared" si="12"/>
        <v>36</v>
      </c>
      <c r="V141" s="30">
        <f t="shared" si="12"/>
        <v>42</v>
      </c>
      <c r="W141" s="30">
        <f t="shared" si="12"/>
        <v>46</v>
      </c>
      <c r="X141" s="30">
        <f t="shared" si="12"/>
        <v>45</v>
      </c>
      <c r="Y141" s="30">
        <f>COUNTA(Y5:Y139)</f>
        <v>31</v>
      </c>
      <c r="Z141" s="30">
        <f>COUNTA(Z5:Z139)</f>
        <v>39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8" sqref="N8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8" width="6.7109375" style="0" customWidth="1"/>
    <col min="9" max="9" width="6.7109375" style="3" customWidth="1"/>
    <col min="10" max="10" width="7.8515625" style="96" customWidth="1"/>
  </cols>
  <sheetData>
    <row r="1" spans="1:10" ht="135.75" customHeight="1">
      <c r="A1" s="4"/>
      <c r="B1" s="36" t="s">
        <v>294</v>
      </c>
      <c r="C1" s="36" t="s">
        <v>295</v>
      </c>
      <c r="D1" s="36" t="s">
        <v>296</v>
      </c>
      <c r="E1" s="36" t="s">
        <v>297</v>
      </c>
      <c r="F1" s="36" t="s">
        <v>298</v>
      </c>
      <c r="G1" s="36" t="s">
        <v>354</v>
      </c>
      <c r="H1" s="98" t="s">
        <v>300</v>
      </c>
      <c r="I1" s="62" t="s">
        <v>299</v>
      </c>
      <c r="J1" s="77" t="s">
        <v>356</v>
      </c>
    </row>
    <row r="2" spans="1:10" ht="13.5" thickBot="1">
      <c r="A2" s="7" t="s">
        <v>29</v>
      </c>
      <c r="B2" s="35" t="s">
        <v>248</v>
      </c>
      <c r="C2" s="38" t="s">
        <v>249</v>
      </c>
      <c r="D2" s="38" t="s">
        <v>250</v>
      </c>
      <c r="E2" s="38" t="s">
        <v>251</v>
      </c>
      <c r="F2" s="38" t="s">
        <v>252</v>
      </c>
      <c r="G2" s="35" t="s">
        <v>254</v>
      </c>
      <c r="H2" s="82" t="s">
        <v>353</v>
      </c>
      <c r="I2" s="74" t="s">
        <v>353</v>
      </c>
      <c r="J2" s="95" t="s">
        <v>254</v>
      </c>
    </row>
    <row r="3" spans="1:10" ht="13.5" thickBot="1">
      <c r="A3" s="14" t="s">
        <v>55</v>
      </c>
      <c r="B3" s="59">
        <v>165</v>
      </c>
      <c r="C3" s="87">
        <v>472</v>
      </c>
      <c r="D3" s="87">
        <v>570</v>
      </c>
      <c r="E3" s="87">
        <v>449</v>
      </c>
      <c r="F3" s="60">
        <v>517</v>
      </c>
      <c r="G3" s="97">
        <v>569.5555555555555</v>
      </c>
      <c r="H3" s="104">
        <v>679</v>
      </c>
      <c r="I3" s="94">
        <v>189</v>
      </c>
      <c r="J3" s="99">
        <v>189</v>
      </c>
    </row>
    <row r="4" spans="1:10" ht="12.75">
      <c r="A4" s="22" t="s">
        <v>56</v>
      </c>
      <c r="B4" s="52"/>
      <c r="C4" s="42"/>
      <c r="D4" s="49"/>
      <c r="E4" s="42"/>
      <c r="F4" s="49"/>
      <c r="G4" s="43">
        <v>0</v>
      </c>
      <c r="H4" s="24">
        <v>0</v>
      </c>
      <c r="I4" s="75">
        <v>0.26638252530633993</v>
      </c>
      <c r="J4" s="100">
        <v>0.1693121693121693</v>
      </c>
    </row>
    <row r="5" spans="1:10" ht="12.75">
      <c r="A5" s="22" t="s">
        <v>57</v>
      </c>
      <c r="B5" s="53"/>
      <c r="C5" s="37"/>
      <c r="D5" s="49"/>
      <c r="E5" s="37"/>
      <c r="F5" s="49"/>
      <c r="G5" s="43">
        <v>0.0011111111111111111</v>
      </c>
      <c r="H5" s="24">
        <v>0</v>
      </c>
      <c r="I5" s="75">
        <v>0.053276505061267986</v>
      </c>
      <c r="J5" s="100">
        <v>0.042328042328042326</v>
      </c>
    </row>
    <row r="6" spans="1:10" ht="12.75">
      <c r="A6" s="22" t="s">
        <v>58</v>
      </c>
      <c r="B6" s="53"/>
      <c r="C6" s="37"/>
      <c r="D6" s="49"/>
      <c r="E6" s="37"/>
      <c r="F6" s="49"/>
      <c r="G6" s="43">
        <v>0</v>
      </c>
      <c r="H6" s="24">
        <v>0</v>
      </c>
      <c r="I6" s="75">
        <v>0</v>
      </c>
      <c r="J6" s="100">
        <v>0.010582010582010581</v>
      </c>
    </row>
    <row r="7" spans="1:10" ht="12.75">
      <c r="A7" s="22" t="s">
        <v>59</v>
      </c>
      <c r="B7" s="53"/>
      <c r="C7" s="37"/>
      <c r="D7" s="49"/>
      <c r="E7" s="37"/>
      <c r="F7" s="49"/>
      <c r="G7" s="43">
        <v>0.0022222222222222222</v>
      </c>
      <c r="H7" s="24">
        <v>0</v>
      </c>
      <c r="I7" s="75">
        <v>0.053276505061267986</v>
      </c>
      <c r="J7" s="100">
        <v>0</v>
      </c>
    </row>
    <row r="8" spans="1:10" ht="12.75">
      <c r="A8" s="22" t="s">
        <v>60</v>
      </c>
      <c r="B8" s="53"/>
      <c r="C8" s="37"/>
      <c r="D8" s="49"/>
      <c r="E8" s="37"/>
      <c r="F8" s="49"/>
      <c r="G8" s="43">
        <v>0</v>
      </c>
      <c r="H8" s="24">
        <v>0</v>
      </c>
      <c r="I8" s="75">
        <v>0</v>
      </c>
      <c r="J8" s="100">
        <v>0.010582010582010581</v>
      </c>
    </row>
    <row r="9" spans="1:10" ht="12.75">
      <c r="A9" s="1" t="s">
        <v>61</v>
      </c>
      <c r="B9" s="53"/>
      <c r="C9" s="37"/>
      <c r="D9" s="49">
        <v>0.01</v>
      </c>
      <c r="E9" s="37"/>
      <c r="F9" s="49">
        <v>0.01</v>
      </c>
      <c r="G9" s="43">
        <v>0.01</v>
      </c>
      <c r="H9" s="24">
        <v>0</v>
      </c>
      <c r="I9" s="75">
        <v>0.053276505061267986</v>
      </c>
      <c r="J9" s="100">
        <v>0.010582010582010581</v>
      </c>
    </row>
    <row r="10" spans="1:10" ht="12.75">
      <c r="A10" s="1" t="s">
        <v>62</v>
      </c>
      <c r="B10" s="53"/>
      <c r="C10" s="37"/>
      <c r="D10" s="49"/>
      <c r="E10" s="37"/>
      <c r="F10" s="49"/>
      <c r="G10" s="43">
        <v>0</v>
      </c>
      <c r="H10" s="24">
        <v>0</v>
      </c>
      <c r="I10" s="75">
        <v>0</v>
      </c>
      <c r="J10" s="100">
        <v>0.010582010582010581</v>
      </c>
    </row>
    <row r="11" spans="1:10" ht="12.75">
      <c r="A11" s="1" t="s">
        <v>63</v>
      </c>
      <c r="B11" s="53"/>
      <c r="C11" s="37"/>
      <c r="D11" s="49"/>
      <c r="E11" s="37">
        <v>0.02</v>
      </c>
      <c r="F11" s="49">
        <v>0.19</v>
      </c>
      <c r="G11" s="43">
        <v>0.07222222222222224</v>
      </c>
      <c r="H11" s="24">
        <v>0.11778563015312134</v>
      </c>
      <c r="I11" s="75">
        <v>4.581779435269047</v>
      </c>
      <c r="J11" s="100">
        <v>20.656394730981837</v>
      </c>
    </row>
    <row r="12" spans="1:10" ht="12.75">
      <c r="A12" s="1" t="s">
        <v>64</v>
      </c>
      <c r="B12" s="53"/>
      <c r="C12" s="37"/>
      <c r="D12" s="49"/>
      <c r="E12" s="37"/>
      <c r="F12" s="49"/>
      <c r="G12" s="43">
        <v>0.06222222222222223</v>
      </c>
      <c r="H12" s="24">
        <v>0.11778563015312134</v>
      </c>
      <c r="I12" s="75">
        <v>6.446457112413426</v>
      </c>
      <c r="J12" s="100">
        <v>0.5825969054525262</v>
      </c>
    </row>
    <row r="13" spans="1:10" ht="12.75">
      <c r="A13" s="1" t="s">
        <v>65</v>
      </c>
      <c r="B13" s="53"/>
      <c r="C13" s="37">
        <v>0.02</v>
      </c>
      <c r="D13" s="49">
        <v>0.15</v>
      </c>
      <c r="E13" s="37">
        <v>0.55</v>
      </c>
      <c r="F13" s="49">
        <v>2.91</v>
      </c>
      <c r="G13" s="43">
        <v>1.7244444444444444</v>
      </c>
      <c r="H13" s="24">
        <v>3.724970553592462</v>
      </c>
      <c r="I13" s="75">
        <v>18.16728822589238</v>
      </c>
      <c r="J13" s="100">
        <v>29.11285880598614</v>
      </c>
    </row>
    <row r="14" spans="1:10" ht="12.75">
      <c r="A14" s="1" t="s">
        <v>66</v>
      </c>
      <c r="B14" s="53">
        <v>0.03</v>
      </c>
      <c r="C14" s="37">
        <v>0.04</v>
      </c>
      <c r="D14" s="49">
        <v>0.06</v>
      </c>
      <c r="E14" s="37">
        <v>0.04</v>
      </c>
      <c r="F14" s="50">
        <v>0.1</v>
      </c>
      <c r="G14" s="43">
        <v>0.4411111111111111</v>
      </c>
      <c r="H14" s="24">
        <v>6.036513545347468</v>
      </c>
      <c r="I14" s="75">
        <v>33.88385721896644</v>
      </c>
      <c r="J14" s="100">
        <v>17.80014827217811</v>
      </c>
    </row>
    <row r="15" spans="1:10" ht="12.75">
      <c r="A15" s="1" t="s">
        <v>67</v>
      </c>
      <c r="B15" s="53"/>
      <c r="C15" s="37"/>
      <c r="D15" s="49"/>
      <c r="E15" s="37"/>
      <c r="F15" s="49"/>
      <c r="G15" s="43">
        <v>0</v>
      </c>
      <c r="H15" s="24">
        <v>0</v>
      </c>
      <c r="I15" s="75">
        <v>0</v>
      </c>
      <c r="J15" s="100">
        <v>0.031746031746031744</v>
      </c>
    </row>
    <row r="16" spans="1:10" ht="12.75">
      <c r="A16" s="1" t="s">
        <v>68</v>
      </c>
      <c r="B16" s="53"/>
      <c r="C16" s="37"/>
      <c r="D16" s="49"/>
      <c r="E16" s="37">
        <v>0.42</v>
      </c>
      <c r="F16" s="49">
        <v>0.25</v>
      </c>
      <c r="G16" s="43">
        <v>0.10777777777777778</v>
      </c>
      <c r="H16" s="24">
        <v>0</v>
      </c>
      <c r="I16" s="75">
        <v>0</v>
      </c>
      <c r="J16" s="100">
        <v>0.010582010582010581</v>
      </c>
    </row>
    <row r="17" spans="1:10" ht="12.75">
      <c r="A17" s="1" t="s">
        <v>69</v>
      </c>
      <c r="B17" s="53"/>
      <c r="C17" s="37"/>
      <c r="D17" s="49"/>
      <c r="E17" s="37"/>
      <c r="F17" s="49"/>
      <c r="G17" s="43">
        <v>0</v>
      </c>
      <c r="H17" s="24">
        <v>0</v>
      </c>
      <c r="I17" s="75">
        <v>0</v>
      </c>
      <c r="J17" s="100">
        <v>0.03189261260651778</v>
      </c>
    </row>
    <row r="18" spans="1:10" ht="12.75">
      <c r="A18" s="1" t="s">
        <v>70</v>
      </c>
      <c r="B18" s="53"/>
      <c r="C18" s="37">
        <v>0.01</v>
      </c>
      <c r="D18" s="49"/>
      <c r="E18" s="37">
        <v>0.01</v>
      </c>
      <c r="F18" s="49"/>
      <c r="G18" s="43">
        <v>0.011111111111111112</v>
      </c>
      <c r="H18" s="24">
        <v>0</v>
      </c>
      <c r="I18" s="75">
        <v>0</v>
      </c>
      <c r="J18" s="100">
        <v>0.010582010582010581</v>
      </c>
    </row>
    <row r="19" spans="1:10" ht="12.75">
      <c r="A19" s="1" t="s">
        <v>71</v>
      </c>
      <c r="B19" s="53">
        <v>28.83</v>
      </c>
      <c r="C19" s="37">
        <v>15.08</v>
      </c>
      <c r="D19" s="49">
        <v>6.53</v>
      </c>
      <c r="E19" s="37">
        <v>22.83</v>
      </c>
      <c r="F19" s="49">
        <v>25.21</v>
      </c>
      <c r="G19" s="43">
        <v>40.074444444444445</v>
      </c>
      <c r="H19" s="24">
        <v>23.351001177856304</v>
      </c>
      <c r="I19" s="75">
        <v>124.02770378263186</v>
      </c>
      <c r="J19" s="100">
        <v>48.276840505929485</v>
      </c>
    </row>
    <row r="20" spans="1:10" ht="12.75">
      <c r="A20" s="1" t="s">
        <v>247</v>
      </c>
      <c r="B20" s="53"/>
      <c r="C20" s="37"/>
      <c r="D20" s="49"/>
      <c r="E20" s="37">
        <v>0.01</v>
      </c>
      <c r="F20" s="49"/>
      <c r="G20" s="43">
        <v>0.0022222222222222222</v>
      </c>
      <c r="H20" s="24">
        <v>0</v>
      </c>
      <c r="I20" s="75">
        <v>0</v>
      </c>
      <c r="J20" s="100">
        <v>0</v>
      </c>
    </row>
    <row r="21" spans="1:10" ht="12.75">
      <c r="A21" s="1" t="s">
        <v>72</v>
      </c>
      <c r="B21" s="53"/>
      <c r="C21" s="37"/>
      <c r="D21" s="49"/>
      <c r="E21" s="37"/>
      <c r="F21" s="49"/>
      <c r="G21" s="43">
        <v>0</v>
      </c>
      <c r="H21" s="24">
        <v>0</v>
      </c>
      <c r="I21" s="75">
        <v>0.053276505061267986</v>
      </c>
      <c r="J21" s="100">
        <v>0.010582010582010581</v>
      </c>
    </row>
    <row r="22" spans="1:10" ht="12.75">
      <c r="A22" s="1" t="s">
        <v>73</v>
      </c>
      <c r="B22" s="53"/>
      <c r="C22" s="37">
        <v>0.09</v>
      </c>
      <c r="D22" s="49">
        <v>0.05</v>
      </c>
      <c r="E22" s="37">
        <v>0.21</v>
      </c>
      <c r="F22" s="49">
        <v>0.43</v>
      </c>
      <c r="G22" s="43">
        <v>2.5166666666666666</v>
      </c>
      <c r="H22" s="24">
        <v>12.838633686690224</v>
      </c>
      <c r="I22" s="75">
        <v>578.6893979754929</v>
      </c>
      <c r="J22" s="100">
        <v>324.83390415303046</v>
      </c>
    </row>
    <row r="23" spans="1:10" ht="12.75">
      <c r="A23" s="1" t="s">
        <v>74</v>
      </c>
      <c r="B23" s="53"/>
      <c r="C23" s="37">
        <v>0.02</v>
      </c>
      <c r="D23" s="49"/>
      <c r="E23" s="37"/>
      <c r="F23" s="49">
        <v>0.01</v>
      </c>
      <c r="G23" s="43">
        <v>0.02444444444444445</v>
      </c>
      <c r="H23" s="24">
        <v>0.014723203769140167</v>
      </c>
      <c r="I23" s="75">
        <v>0.6393180607352158</v>
      </c>
      <c r="J23" s="100">
        <v>0.9110056856460691</v>
      </c>
    </row>
    <row r="24" spans="1:10" ht="12.75">
      <c r="A24" s="1" t="s">
        <v>75</v>
      </c>
      <c r="B24" s="53"/>
      <c r="C24" s="37">
        <v>0.06</v>
      </c>
      <c r="D24" s="49">
        <v>0.02</v>
      </c>
      <c r="E24" s="37">
        <v>0.11</v>
      </c>
      <c r="F24" s="49">
        <v>0.09</v>
      </c>
      <c r="G24" s="43">
        <v>0.03603085970165359</v>
      </c>
      <c r="H24" s="24">
        <v>0.014723203769140167</v>
      </c>
      <c r="I24" s="75">
        <v>0</v>
      </c>
      <c r="J24" s="100">
        <v>0.06349206349206349</v>
      </c>
    </row>
    <row r="25" spans="1:10" ht="12.75">
      <c r="A25" s="1" t="s">
        <v>76</v>
      </c>
      <c r="B25" s="53"/>
      <c r="C25" s="37">
        <v>0.39</v>
      </c>
      <c r="D25" s="49">
        <v>0.04</v>
      </c>
      <c r="E25" s="37">
        <v>0.08</v>
      </c>
      <c r="F25" s="49">
        <v>0.08</v>
      </c>
      <c r="G25" s="43">
        <v>0.042222222222222223</v>
      </c>
      <c r="H25" s="24">
        <v>0</v>
      </c>
      <c r="I25" s="75">
        <v>75.06659563132659</v>
      </c>
      <c r="J25" s="100">
        <v>42.37327379895307</v>
      </c>
    </row>
    <row r="26" spans="1:10" ht="12.75">
      <c r="A26" s="1" t="s">
        <v>77</v>
      </c>
      <c r="B26" s="53"/>
      <c r="C26" s="37"/>
      <c r="D26" s="49"/>
      <c r="E26" s="37"/>
      <c r="F26" s="49"/>
      <c r="G26" s="43">
        <v>0.0022222222222222222</v>
      </c>
      <c r="H26" s="24">
        <v>0</v>
      </c>
      <c r="I26" s="75">
        <v>0</v>
      </c>
      <c r="J26" s="100">
        <v>0.42328042328042326</v>
      </c>
    </row>
    <row r="27" spans="1:10" ht="12.75">
      <c r="A27" s="1" t="s">
        <v>78</v>
      </c>
      <c r="B27" s="53"/>
      <c r="C27" s="37">
        <v>0.01</v>
      </c>
      <c r="D27" s="49">
        <v>0.13</v>
      </c>
      <c r="E27" s="37"/>
      <c r="F27" s="49"/>
      <c r="G27" s="43">
        <v>0.02</v>
      </c>
      <c r="H27" s="24">
        <v>0.05889281507656067</v>
      </c>
      <c r="I27" s="75">
        <v>0.6925945657964838</v>
      </c>
      <c r="J27" s="100">
        <v>0.6987791505639135</v>
      </c>
    </row>
    <row r="28" spans="1:10" ht="12.75">
      <c r="A28" s="1" t="s">
        <v>79</v>
      </c>
      <c r="B28" s="53"/>
      <c r="C28" s="37">
        <v>0.07</v>
      </c>
      <c r="D28" s="49"/>
      <c r="E28" s="37">
        <v>0.01</v>
      </c>
      <c r="F28" s="49"/>
      <c r="G28" s="43">
        <v>0.02333333333333333</v>
      </c>
      <c r="H28" s="24">
        <v>0</v>
      </c>
      <c r="I28" s="75">
        <v>0.37293553542887586</v>
      </c>
      <c r="J28" s="100">
        <v>1.5451201258340308</v>
      </c>
    </row>
    <row r="29" spans="1:10" ht="12.75">
      <c r="A29" s="1" t="s">
        <v>80</v>
      </c>
      <c r="B29" s="53"/>
      <c r="C29" s="37">
        <v>0.15</v>
      </c>
      <c r="D29" s="49">
        <v>0.39</v>
      </c>
      <c r="E29" s="37">
        <v>0.22</v>
      </c>
      <c r="F29" s="49">
        <v>1.18</v>
      </c>
      <c r="G29" s="43">
        <v>2.5522222222222224</v>
      </c>
      <c r="H29" s="24">
        <v>6.286808009422851</v>
      </c>
      <c r="I29" s="75">
        <v>164.0916355887054</v>
      </c>
      <c r="J29" s="100">
        <v>131.2402093851215</v>
      </c>
    </row>
    <row r="30" spans="1:10" ht="12.75">
      <c r="A30" s="1" t="s">
        <v>81</v>
      </c>
      <c r="B30" s="53"/>
      <c r="C30" s="37"/>
      <c r="D30" s="49">
        <v>0.03</v>
      </c>
      <c r="E30" s="37"/>
      <c r="F30" s="49"/>
      <c r="G30" s="43">
        <v>0.07333333333333333</v>
      </c>
      <c r="H30" s="24">
        <v>0.014723203769140167</v>
      </c>
      <c r="I30" s="75">
        <v>3.462972828982419</v>
      </c>
      <c r="J30" s="100">
        <v>1.335605336670867</v>
      </c>
    </row>
    <row r="31" spans="1:10" ht="12.75">
      <c r="A31" s="1" t="s">
        <v>82</v>
      </c>
      <c r="B31" s="53"/>
      <c r="C31" s="37"/>
      <c r="D31" s="49">
        <v>0.02</v>
      </c>
      <c r="E31" s="37">
        <v>0.16</v>
      </c>
      <c r="F31" s="50">
        <v>0.1</v>
      </c>
      <c r="G31" s="43">
        <v>0.007777777777777778</v>
      </c>
      <c r="H31" s="24">
        <v>0.029446407538280334</v>
      </c>
      <c r="I31" s="75">
        <v>5.647309536494406</v>
      </c>
      <c r="J31" s="100">
        <v>2.9445106877179335</v>
      </c>
    </row>
    <row r="32" spans="1:10" ht="12.75">
      <c r="A32" s="1" t="s">
        <v>83</v>
      </c>
      <c r="B32" s="53">
        <v>1.93</v>
      </c>
      <c r="C32" s="37">
        <v>0.56</v>
      </c>
      <c r="D32" s="49">
        <v>3.11</v>
      </c>
      <c r="E32" s="37">
        <v>7.42</v>
      </c>
      <c r="F32" s="49">
        <v>13.01</v>
      </c>
      <c r="G32" s="43">
        <v>11.273333333333333</v>
      </c>
      <c r="H32" s="24">
        <v>26.015901060070675</v>
      </c>
      <c r="I32" s="75">
        <v>39.477890250399575</v>
      </c>
      <c r="J32" s="100">
        <v>31.611312659794283</v>
      </c>
    </row>
    <row r="33" spans="1:10" ht="12.75">
      <c r="A33" s="1" t="s">
        <v>84</v>
      </c>
      <c r="B33" s="53"/>
      <c r="C33" s="37">
        <v>0.01</v>
      </c>
      <c r="D33" s="49"/>
      <c r="E33" s="37"/>
      <c r="F33" s="49">
        <v>0.15</v>
      </c>
      <c r="G33" s="43">
        <v>0.47111111111111104</v>
      </c>
      <c r="H33" s="24">
        <v>0.8244994110718493</v>
      </c>
      <c r="I33" s="75">
        <v>5.753862546616943</v>
      </c>
      <c r="J33" s="100">
        <v>3.223673936513575</v>
      </c>
    </row>
    <row r="34" spans="1:10" ht="12.75">
      <c r="A34" s="1" t="s">
        <v>85</v>
      </c>
      <c r="B34" s="53">
        <v>0.09</v>
      </c>
      <c r="C34" s="37">
        <v>0.11</v>
      </c>
      <c r="D34" s="49">
        <v>0.17</v>
      </c>
      <c r="E34" s="37">
        <v>0.18</v>
      </c>
      <c r="F34" s="49">
        <v>0.12</v>
      </c>
      <c r="G34" s="43">
        <v>0.14333333333333337</v>
      </c>
      <c r="H34" s="24">
        <v>0.11778563015312134</v>
      </c>
      <c r="I34" s="75">
        <v>0.053276505061267986</v>
      </c>
      <c r="J34" s="100">
        <v>0.15909661088137378</v>
      </c>
    </row>
    <row r="35" spans="1:10" ht="12.75">
      <c r="A35" s="1" t="s">
        <v>86</v>
      </c>
      <c r="B35" s="53">
        <v>0.17</v>
      </c>
      <c r="C35" s="37">
        <v>0.24</v>
      </c>
      <c r="D35" s="49">
        <v>0.21</v>
      </c>
      <c r="E35" s="37">
        <v>0.24</v>
      </c>
      <c r="F35" s="50">
        <v>0.2</v>
      </c>
      <c r="G35" s="43">
        <v>0.23444444444444443</v>
      </c>
      <c r="H35" s="24">
        <v>0.19140164899882217</v>
      </c>
      <c r="I35" s="75">
        <v>0.8524240809802878</v>
      </c>
      <c r="J35" s="100">
        <v>0.6248516573503253</v>
      </c>
    </row>
    <row r="36" spans="1:10" ht="12.75">
      <c r="A36" s="1" t="s">
        <v>87</v>
      </c>
      <c r="B36" s="53"/>
      <c r="C36" s="37">
        <v>0.01</v>
      </c>
      <c r="D36" s="49"/>
      <c r="E36" s="37">
        <v>0.01</v>
      </c>
      <c r="F36" s="49"/>
      <c r="G36" s="43">
        <v>0.035555555555555556</v>
      </c>
      <c r="H36" s="24">
        <v>0.11778563015312134</v>
      </c>
      <c r="I36" s="75">
        <v>0.7458710708577517</v>
      </c>
      <c r="J36" s="100">
        <v>0.09531138566833824</v>
      </c>
    </row>
    <row r="37" spans="1:10" ht="12.75">
      <c r="A37" s="1" t="s">
        <v>88</v>
      </c>
      <c r="B37" s="53">
        <v>0.01</v>
      </c>
      <c r="C37" s="37"/>
      <c r="D37" s="49"/>
      <c r="E37" s="37">
        <v>0.01</v>
      </c>
      <c r="F37" s="49"/>
      <c r="G37" s="43">
        <v>0.004919748590542472</v>
      </c>
      <c r="H37" s="24">
        <v>0.07361601884570083</v>
      </c>
      <c r="I37" s="75">
        <v>0</v>
      </c>
      <c r="J37" s="100">
        <v>0.021164021164021163</v>
      </c>
    </row>
    <row r="38" spans="1:10" ht="12.75">
      <c r="A38" s="1" t="s">
        <v>89</v>
      </c>
      <c r="B38" s="53"/>
      <c r="C38" s="37"/>
      <c r="D38" s="49">
        <v>0.01</v>
      </c>
      <c r="E38" s="37">
        <v>0.01</v>
      </c>
      <c r="F38" s="49">
        <v>0.02</v>
      </c>
      <c r="G38" s="43">
        <v>0.02222222222222222</v>
      </c>
      <c r="H38" s="24">
        <v>0.014723203769140167</v>
      </c>
      <c r="I38" s="75">
        <v>0.053276505061267986</v>
      </c>
      <c r="J38" s="100">
        <v>0.20149794363965912</v>
      </c>
    </row>
    <row r="39" spans="1:10" ht="12.75">
      <c r="A39" s="1" t="s">
        <v>369</v>
      </c>
      <c r="B39" s="53"/>
      <c r="C39" s="37"/>
      <c r="D39" s="49"/>
      <c r="E39" s="37"/>
      <c r="F39" s="49"/>
      <c r="G39" s="43">
        <v>0</v>
      </c>
      <c r="H39" s="24">
        <v>0.014723203769140167</v>
      </c>
      <c r="I39" s="75">
        <v>0</v>
      </c>
      <c r="J39" s="100">
        <v>0</v>
      </c>
    </row>
    <row r="40" spans="1:10" ht="12.75">
      <c r="A40" s="1" t="s">
        <v>90</v>
      </c>
      <c r="B40" s="53">
        <v>0.04</v>
      </c>
      <c r="C40" s="37">
        <v>0.03</v>
      </c>
      <c r="D40" s="49">
        <v>0.01</v>
      </c>
      <c r="E40" s="37"/>
      <c r="F40" s="49"/>
      <c r="G40" s="43">
        <v>0.003333333333333333</v>
      </c>
      <c r="H40" s="24">
        <v>0.05889281507656067</v>
      </c>
      <c r="I40" s="75">
        <v>0</v>
      </c>
      <c r="J40" s="100">
        <v>0.010582010582010581</v>
      </c>
    </row>
    <row r="41" spans="1:10" ht="12.75">
      <c r="A41" s="1" t="s">
        <v>91</v>
      </c>
      <c r="B41" s="53">
        <v>0.03</v>
      </c>
      <c r="C41" s="37">
        <v>0.03</v>
      </c>
      <c r="D41" s="49">
        <v>0.01</v>
      </c>
      <c r="E41" s="37">
        <v>0.03</v>
      </c>
      <c r="F41" s="49"/>
      <c r="G41" s="43">
        <v>0.014444444444444446</v>
      </c>
      <c r="H41" s="24">
        <v>0</v>
      </c>
      <c r="I41" s="75">
        <v>0</v>
      </c>
      <c r="J41" s="100">
        <v>0.021164021164021163</v>
      </c>
    </row>
    <row r="42" spans="1:10" ht="12.75">
      <c r="A42" s="1" t="s">
        <v>92</v>
      </c>
      <c r="B42" s="53">
        <v>0.19</v>
      </c>
      <c r="C42" s="37">
        <v>0.85</v>
      </c>
      <c r="D42" s="49">
        <v>0.54</v>
      </c>
      <c r="E42" s="37">
        <v>0.33</v>
      </c>
      <c r="F42" s="49">
        <v>0.23</v>
      </c>
      <c r="G42" s="43">
        <v>0.2822222222222222</v>
      </c>
      <c r="H42" s="24">
        <v>0.3680800942285042</v>
      </c>
      <c r="I42" s="75">
        <v>0</v>
      </c>
      <c r="J42" s="100">
        <v>0.021164021164021163</v>
      </c>
    </row>
    <row r="43" spans="1:10" ht="12.75">
      <c r="A43" s="1" t="s">
        <v>243</v>
      </c>
      <c r="B43" s="53"/>
      <c r="C43" s="37">
        <v>0.03</v>
      </c>
      <c r="D43" s="49"/>
      <c r="E43" s="37"/>
      <c r="F43" s="49"/>
      <c r="G43" s="43">
        <v>0</v>
      </c>
      <c r="H43" s="24">
        <v>0</v>
      </c>
      <c r="I43" s="75">
        <v>0</v>
      </c>
      <c r="J43" s="100">
        <v>0</v>
      </c>
    </row>
    <row r="44" spans="1:10" ht="12.75">
      <c r="A44" s="1" t="s">
        <v>93</v>
      </c>
      <c r="B44" s="53">
        <v>3.89</v>
      </c>
      <c r="C44" s="37">
        <v>7.47</v>
      </c>
      <c r="D44" s="49">
        <v>2.84</v>
      </c>
      <c r="E44" s="37">
        <v>1.94</v>
      </c>
      <c r="F44" s="49">
        <v>0.64</v>
      </c>
      <c r="G44" s="43">
        <v>0.20222222222222222</v>
      </c>
      <c r="H44" s="24">
        <v>0.029446407538280334</v>
      </c>
      <c r="I44" s="75">
        <v>0</v>
      </c>
      <c r="J44" s="100">
        <v>0</v>
      </c>
    </row>
    <row r="45" spans="1:10" ht="12.75">
      <c r="A45" s="1" t="s">
        <v>94</v>
      </c>
      <c r="B45" s="53">
        <v>0.72</v>
      </c>
      <c r="C45" s="37">
        <v>2.07</v>
      </c>
      <c r="D45" s="49">
        <v>0.49</v>
      </c>
      <c r="E45" s="37">
        <v>0.13</v>
      </c>
      <c r="F45" s="49">
        <v>0.04</v>
      </c>
      <c r="G45" s="43">
        <v>0.044444444444444446</v>
      </c>
      <c r="H45" s="24">
        <v>0</v>
      </c>
      <c r="I45" s="75">
        <v>0</v>
      </c>
      <c r="J45" s="100">
        <v>0</v>
      </c>
    </row>
    <row r="46" spans="1:10" ht="12.75">
      <c r="A46" s="1" t="s">
        <v>95</v>
      </c>
      <c r="B46" s="53">
        <v>0.03</v>
      </c>
      <c r="C46" s="37">
        <v>0.33</v>
      </c>
      <c r="D46" s="49">
        <v>0.05</v>
      </c>
      <c r="E46" s="37">
        <v>0.01</v>
      </c>
      <c r="F46" s="49">
        <v>0.02</v>
      </c>
      <c r="G46" s="43">
        <v>0.006666666666666666</v>
      </c>
      <c r="H46" s="24">
        <v>0.014723203769140167</v>
      </c>
      <c r="I46" s="75">
        <v>0</v>
      </c>
      <c r="J46" s="100">
        <v>0</v>
      </c>
    </row>
    <row r="47" spans="1:10" ht="12.75">
      <c r="A47" s="1" t="s">
        <v>96</v>
      </c>
      <c r="B47" s="53">
        <v>0.28</v>
      </c>
      <c r="C47" s="37">
        <v>1.69</v>
      </c>
      <c r="D47" s="49">
        <v>2.49</v>
      </c>
      <c r="E47" s="37">
        <v>2.98</v>
      </c>
      <c r="F47" s="49">
        <v>0.75</v>
      </c>
      <c r="G47" s="43">
        <v>1.4655555555555555</v>
      </c>
      <c r="H47" s="24">
        <v>2.134864546525324</v>
      </c>
      <c r="I47" s="75">
        <v>0.10655301012253597</v>
      </c>
      <c r="J47" s="100">
        <v>0.16953204060289834</v>
      </c>
    </row>
    <row r="48" spans="1:10" ht="12.75">
      <c r="A48" s="1" t="s">
        <v>360</v>
      </c>
      <c r="B48" s="53"/>
      <c r="C48" s="37"/>
      <c r="D48" s="49"/>
      <c r="E48" s="37"/>
      <c r="F48" s="49"/>
      <c r="G48" s="43">
        <v>0</v>
      </c>
      <c r="H48" s="24">
        <v>0.014723203769140167</v>
      </c>
      <c r="I48" s="75">
        <v>0</v>
      </c>
      <c r="J48" s="100">
        <v>0</v>
      </c>
    </row>
    <row r="49" spans="1:10" ht="12.75">
      <c r="A49" s="1" t="s">
        <v>97</v>
      </c>
      <c r="B49" s="53"/>
      <c r="C49" s="37"/>
      <c r="D49" s="50">
        <v>3.2</v>
      </c>
      <c r="E49" s="37">
        <v>0.33</v>
      </c>
      <c r="F49" s="49">
        <v>0.48</v>
      </c>
      <c r="G49" s="43">
        <v>0.4577777777777778</v>
      </c>
      <c r="H49" s="24">
        <v>2.7532391048292113</v>
      </c>
      <c r="I49" s="75">
        <v>21.15077250932339</v>
      </c>
      <c r="J49" s="100">
        <v>3.210160308721843</v>
      </c>
    </row>
    <row r="50" spans="1:10" ht="12.75">
      <c r="A50" s="1" t="s">
        <v>98</v>
      </c>
      <c r="B50" s="53"/>
      <c r="C50" s="37"/>
      <c r="D50" s="49"/>
      <c r="E50" s="37"/>
      <c r="F50" s="49"/>
      <c r="G50" s="43">
        <v>0.005555555555555556</v>
      </c>
      <c r="H50" s="24">
        <v>0.029446407538280334</v>
      </c>
      <c r="I50" s="75">
        <v>0.10655301012253597</v>
      </c>
      <c r="J50" s="100">
        <v>0.04247462318852836</v>
      </c>
    </row>
    <row r="51" spans="1:10" ht="12.75">
      <c r="A51" s="1" t="s">
        <v>99</v>
      </c>
      <c r="B51" s="53"/>
      <c r="C51" s="37"/>
      <c r="D51" s="49"/>
      <c r="E51" s="37"/>
      <c r="F51" s="49"/>
      <c r="G51" s="43">
        <v>0.005555555555555556</v>
      </c>
      <c r="H51" s="24">
        <v>0</v>
      </c>
      <c r="I51" s="75">
        <v>1.2253596164091636</v>
      </c>
      <c r="J51" s="100">
        <v>0.25514090085214225</v>
      </c>
    </row>
    <row r="52" spans="1:10" ht="12.75">
      <c r="A52" s="1" t="s">
        <v>100</v>
      </c>
      <c r="B52" s="53"/>
      <c r="C52" s="37"/>
      <c r="D52" s="49"/>
      <c r="E52" s="37"/>
      <c r="F52" s="49"/>
      <c r="G52" s="43">
        <v>0</v>
      </c>
      <c r="H52" s="24">
        <v>0</v>
      </c>
      <c r="I52" s="75">
        <v>0.3196590303676079</v>
      </c>
      <c r="J52" s="100">
        <v>0.010582010582010581</v>
      </c>
    </row>
    <row r="53" spans="1:10" ht="12.75">
      <c r="A53" s="1" t="s">
        <v>101</v>
      </c>
      <c r="B53" s="53"/>
      <c r="C53" s="37"/>
      <c r="D53" s="49"/>
      <c r="E53" s="37"/>
      <c r="F53" s="49"/>
      <c r="G53" s="43">
        <v>0</v>
      </c>
      <c r="H53" s="24">
        <v>0.014723203769140167</v>
      </c>
      <c r="I53" s="75">
        <v>0.6393180607352158</v>
      </c>
      <c r="J53" s="100">
        <v>0.13763942799638057</v>
      </c>
    </row>
    <row r="54" spans="1:10" ht="12.75">
      <c r="A54" s="1" t="s">
        <v>102</v>
      </c>
      <c r="B54" s="53"/>
      <c r="C54" s="37"/>
      <c r="D54" s="49"/>
      <c r="E54" s="37"/>
      <c r="F54" s="49"/>
      <c r="G54" s="43">
        <v>0.031111111111111114</v>
      </c>
      <c r="H54" s="24">
        <v>0</v>
      </c>
      <c r="I54" s="75">
        <v>0</v>
      </c>
      <c r="J54" s="100">
        <v>0.9523809523809523</v>
      </c>
    </row>
    <row r="55" spans="1:10" ht="12.75">
      <c r="A55" s="1" t="s">
        <v>103</v>
      </c>
      <c r="B55" s="53"/>
      <c r="C55" s="37"/>
      <c r="D55" s="49"/>
      <c r="E55" s="37"/>
      <c r="F55" s="49"/>
      <c r="G55" s="43">
        <v>0.0044444444444444444</v>
      </c>
      <c r="H55" s="24">
        <v>0</v>
      </c>
      <c r="I55" s="75">
        <v>0</v>
      </c>
      <c r="J55" s="100">
        <v>0</v>
      </c>
    </row>
    <row r="56" spans="1:10" ht="12.75">
      <c r="A56" s="1" t="s">
        <v>345</v>
      </c>
      <c r="B56" s="53"/>
      <c r="C56" s="37"/>
      <c r="D56" s="49"/>
      <c r="E56" s="37"/>
      <c r="F56" s="49"/>
      <c r="G56" s="43">
        <v>0</v>
      </c>
      <c r="H56" s="24">
        <v>0</v>
      </c>
      <c r="I56" s="75">
        <v>0</v>
      </c>
      <c r="J56" s="100">
        <v>0.010655301012253596</v>
      </c>
    </row>
    <row r="57" spans="1:10" ht="12.75">
      <c r="A57" s="1" t="s">
        <v>104</v>
      </c>
      <c r="B57" s="54">
        <v>0.1</v>
      </c>
      <c r="C57" s="44">
        <v>0.02</v>
      </c>
      <c r="D57" s="49">
        <v>0.15</v>
      </c>
      <c r="E57" s="37">
        <v>0.12</v>
      </c>
      <c r="F57" s="49">
        <v>0.19</v>
      </c>
      <c r="G57" s="43">
        <v>0.024444444444444446</v>
      </c>
      <c r="H57" s="24">
        <v>0</v>
      </c>
      <c r="I57" s="75">
        <v>0</v>
      </c>
      <c r="J57" s="100">
        <v>0.042621204049014386</v>
      </c>
    </row>
    <row r="58" spans="1:10" ht="12.75">
      <c r="A58" s="1" t="s">
        <v>105</v>
      </c>
      <c r="B58" s="53">
        <v>2.42</v>
      </c>
      <c r="C58" s="37">
        <v>0.48</v>
      </c>
      <c r="D58" s="49">
        <v>0.32</v>
      </c>
      <c r="E58" s="37">
        <v>2.13</v>
      </c>
      <c r="F58" s="49">
        <v>1.95</v>
      </c>
      <c r="G58" s="43">
        <v>0.6611111111111111</v>
      </c>
      <c r="H58" s="24">
        <v>0.9864546525323912</v>
      </c>
      <c r="I58" s="75">
        <v>11.134789557805009</v>
      </c>
      <c r="J58" s="100">
        <v>20.616428895597785</v>
      </c>
    </row>
    <row r="59" spans="1:10" ht="12.75">
      <c r="A59" s="1" t="s">
        <v>106</v>
      </c>
      <c r="B59" s="53"/>
      <c r="C59" s="37"/>
      <c r="D59" s="49"/>
      <c r="E59" s="37"/>
      <c r="F59" s="49"/>
      <c r="G59" s="43">
        <v>0.0022222222222222222</v>
      </c>
      <c r="H59" s="24">
        <v>0</v>
      </c>
      <c r="I59" s="75">
        <v>0.053276505061267986</v>
      </c>
      <c r="J59" s="100">
        <v>0</v>
      </c>
    </row>
    <row r="60" spans="1:10" ht="12.75">
      <c r="A60" s="1" t="s">
        <v>107</v>
      </c>
      <c r="B60" s="53">
        <v>18.31</v>
      </c>
      <c r="C60" s="37">
        <v>8.32</v>
      </c>
      <c r="D60" s="49">
        <v>2.59</v>
      </c>
      <c r="E60" s="37">
        <v>10.81</v>
      </c>
      <c r="F60" s="49">
        <v>33.27</v>
      </c>
      <c r="G60" s="43">
        <v>30.098888888888894</v>
      </c>
      <c r="H60" s="24">
        <v>38.66313309776208</v>
      </c>
      <c r="I60" s="75">
        <v>14.757591901971232</v>
      </c>
      <c r="J60" s="100">
        <v>26.612161137467478</v>
      </c>
    </row>
    <row r="61" spans="1:10" ht="12.75">
      <c r="A61" s="1" t="s">
        <v>108</v>
      </c>
      <c r="B61" s="53">
        <v>0.48</v>
      </c>
      <c r="C61" s="37">
        <v>0.15</v>
      </c>
      <c r="D61" s="49">
        <v>0.12</v>
      </c>
      <c r="E61" s="44">
        <v>0.4</v>
      </c>
      <c r="F61" s="50">
        <v>2.6</v>
      </c>
      <c r="G61" s="43">
        <v>3.11</v>
      </c>
      <c r="H61" s="24">
        <v>3.3421672555948176</v>
      </c>
      <c r="I61" s="75">
        <v>3.143313798614811</v>
      </c>
      <c r="J61" s="100">
        <v>4.21596434702455</v>
      </c>
    </row>
    <row r="62" spans="1:10" ht="12.75">
      <c r="A62" s="1" t="s">
        <v>109</v>
      </c>
      <c r="B62" s="53"/>
      <c r="C62" s="37"/>
      <c r="D62" s="49"/>
      <c r="E62" s="37"/>
      <c r="F62" s="49"/>
      <c r="G62" s="43">
        <v>0.0011111111111111111</v>
      </c>
      <c r="H62" s="24">
        <v>0</v>
      </c>
      <c r="I62" s="75">
        <v>0.053276505061267986</v>
      </c>
      <c r="J62" s="100">
        <v>0</v>
      </c>
    </row>
    <row r="63" spans="1:10" ht="12.75">
      <c r="A63" s="1" t="s">
        <v>264</v>
      </c>
      <c r="B63" s="53"/>
      <c r="C63" s="37"/>
      <c r="D63" s="49"/>
      <c r="E63" s="37"/>
      <c r="F63" s="49"/>
      <c r="G63" s="43">
        <v>0</v>
      </c>
      <c r="H63" s="24">
        <v>0</v>
      </c>
      <c r="I63" s="75">
        <v>0.10655301012253597</v>
      </c>
      <c r="J63" s="100">
        <v>0.06349206349206349</v>
      </c>
    </row>
    <row r="64" spans="1:10" ht="12.75">
      <c r="A64" s="1" t="s">
        <v>110</v>
      </c>
      <c r="B64" s="53"/>
      <c r="C64" s="37"/>
      <c r="D64" s="49">
        <v>0.14</v>
      </c>
      <c r="E64" s="37">
        <v>0.15</v>
      </c>
      <c r="F64" s="49">
        <v>0.02</v>
      </c>
      <c r="G64" s="43">
        <v>0.02666666666666667</v>
      </c>
      <c r="H64" s="24">
        <v>0</v>
      </c>
      <c r="I64" s="75">
        <v>1.0122535961640917</v>
      </c>
      <c r="J64" s="100">
        <v>1.4076272786981365</v>
      </c>
    </row>
    <row r="65" spans="1:10" ht="12.75">
      <c r="A65" s="1" t="s">
        <v>111</v>
      </c>
      <c r="B65" s="53">
        <v>15.51</v>
      </c>
      <c r="C65" s="37">
        <v>17.35</v>
      </c>
      <c r="D65" s="50">
        <v>14.22</v>
      </c>
      <c r="E65" s="37">
        <v>17.72</v>
      </c>
      <c r="F65" s="49">
        <v>15.77</v>
      </c>
      <c r="G65" s="43">
        <v>13.353333333333333</v>
      </c>
      <c r="H65" s="24">
        <v>13.015312131919908</v>
      </c>
      <c r="I65" s="75">
        <v>0.053276505061267986</v>
      </c>
      <c r="J65" s="100">
        <v>0.254261415689226</v>
      </c>
    </row>
    <row r="66" spans="1:10" ht="12.75">
      <c r="A66" s="1" t="s">
        <v>112</v>
      </c>
      <c r="B66" s="53"/>
      <c r="C66" s="37"/>
      <c r="D66" s="49">
        <v>0.02</v>
      </c>
      <c r="E66" s="37">
        <v>0.02</v>
      </c>
      <c r="F66" s="49">
        <v>0.01</v>
      </c>
      <c r="G66" s="43">
        <v>0.007777777777777778</v>
      </c>
      <c r="H66" s="24">
        <v>0.029446407538280334</v>
      </c>
      <c r="I66" s="75">
        <v>0.15982951518380395</v>
      </c>
      <c r="J66" s="100">
        <v>0</v>
      </c>
    </row>
    <row r="67" spans="1:10" ht="12.75">
      <c r="A67" s="1" t="s">
        <v>113</v>
      </c>
      <c r="B67" s="53"/>
      <c r="C67" s="37"/>
      <c r="D67" s="49"/>
      <c r="E67" s="37"/>
      <c r="F67" s="49">
        <v>0.02</v>
      </c>
      <c r="G67" s="43">
        <v>0.008888888888888889</v>
      </c>
      <c r="H67" s="24">
        <v>0</v>
      </c>
      <c r="I67" s="75">
        <v>0</v>
      </c>
      <c r="J67" s="100">
        <v>0.010582010582010581</v>
      </c>
    </row>
    <row r="68" spans="1:10" ht="12.75">
      <c r="A68" s="1" t="s">
        <v>114</v>
      </c>
      <c r="B68" s="53"/>
      <c r="C68" s="37"/>
      <c r="D68" s="49">
        <v>0.18</v>
      </c>
      <c r="E68" s="37">
        <v>0.24</v>
      </c>
      <c r="F68" s="50">
        <v>0.2</v>
      </c>
      <c r="G68" s="43">
        <v>0.11</v>
      </c>
      <c r="H68" s="24">
        <v>0.07361601884570083</v>
      </c>
      <c r="I68" s="75">
        <v>0</v>
      </c>
      <c r="J68" s="100">
        <v>0.19047619047619047</v>
      </c>
    </row>
    <row r="69" spans="1:10" ht="12.75">
      <c r="A69" s="1" t="s">
        <v>115</v>
      </c>
      <c r="B69" s="53"/>
      <c r="C69" s="37"/>
      <c r="D69" s="49">
        <v>0.01</v>
      </c>
      <c r="E69" s="37">
        <v>0.02</v>
      </c>
      <c r="F69" s="49">
        <v>0.02</v>
      </c>
      <c r="G69" s="43">
        <v>0.011111111111111112</v>
      </c>
      <c r="H69" s="24">
        <v>0.044169611307420496</v>
      </c>
      <c r="I69" s="75">
        <v>0</v>
      </c>
      <c r="J69" s="100">
        <v>0.031746031746031744</v>
      </c>
    </row>
    <row r="70" spans="1:10" ht="12.75">
      <c r="A70" s="1" t="s">
        <v>116</v>
      </c>
      <c r="B70" s="53"/>
      <c r="C70" s="37"/>
      <c r="D70" s="49"/>
      <c r="E70" s="37"/>
      <c r="F70" s="49"/>
      <c r="G70" s="43">
        <v>0.0022222222222222222</v>
      </c>
      <c r="H70" s="24">
        <v>0</v>
      </c>
      <c r="I70" s="75">
        <v>0</v>
      </c>
      <c r="J70" s="100">
        <v>0.010582010582010581</v>
      </c>
    </row>
    <row r="71" spans="1:10" ht="12.75">
      <c r="A71" s="1" t="s">
        <v>244</v>
      </c>
      <c r="B71" s="53"/>
      <c r="C71" s="37">
        <v>0.01</v>
      </c>
      <c r="D71" s="49">
        <v>0.01</v>
      </c>
      <c r="E71" s="37">
        <v>0.01</v>
      </c>
      <c r="F71" s="49">
        <v>0.01</v>
      </c>
      <c r="G71" s="43">
        <v>0</v>
      </c>
      <c r="H71" s="24">
        <v>0</v>
      </c>
      <c r="I71" s="75">
        <v>0</v>
      </c>
      <c r="J71" s="100">
        <v>0</v>
      </c>
    </row>
    <row r="72" spans="1:10" ht="12.75">
      <c r="A72" s="1" t="s">
        <v>117</v>
      </c>
      <c r="B72" s="53"/>
      <c r="C72" s="37">
        <v>0.02</v>
      </c>
      <c r="D72" s="49">
        <v>0.02</v>
      </c>
      <c r="E72" s="37">
        <v>0.01</v>
      </c>
      <c r="F72" s="49">
        <v>0.04</v>
      </c>
      <c r="G72" s="43">
        <v>0.05888888888888889</v>
      </c>
      <c r="H72" s="24">
        <v>0.029446407538280334</v>
      </c>
      <c r="I72" s="75">
        <v>0</v>
      </c>
      <c r="J72" s="100">
        <v>0.07407407407407407</v>
      </c>
    </row>
    <row r="73" spans="1:10" ht="12.75">
      <c r="A73" s="1" t="s">
        <v>118</v>
      </c>
      <c r="B73" s="53">
        <v>0.02</v>
      </c>
      <c r="C73" s="37"/>
      <c r="D73" s="49"/>
      <c r="E73" s="37"/>
      <c r="F73" s="49">
        <v>0.01</v>
      </c>
      <c r="G73" s="43">
        <v>0.0044444444444444444</v>
      </c>
      <c r="H73" s="24">
        <v>0</v>
      </c>
      <c r="I73" s="75">
        <v>0</v>
      </c>
      <c r="J73" s="100">
        <v>0</v>
      </c>
    </row>
    <row r="74" spans="1:10" ht="12.75">
      <c r="A74" s="1" t="s">
        <v>119</v>
      </c>
      <c r="B74" s="53"/>
      <c r="C74" s="37"/>
      <c r="D74" s="49"/>
      <c r="E74" s="37"/>
      <c r="F74" s="49"/>
      <c r="G74" s="43">
        <v>0.0022222222222222222</v>
      </c>
      <c r="H74" s="24">
        <v>0</v>
      </c>
      <c r="I74" s="75">
        <v>0</v>
      </c>
      <c r="J74" s="100">
        <v>0</v>
      </c>
    </row>
    <row r="75" spans="1:10" ht="12.75">
      <c r="A75" s="1" t="s">
        <v>253</v>
      </c>
      <c r="B75" s="53"/>
      <c r="C75" s="37"/>
      <c r="D75" s="49">
        <v>0.01</v>
      </c>
      <c r="E75" s="37"/>
      <c r="F75" s="49"/>
      <c r="G75" s="43">
        <v>0</v>
      </c>
      <c r="H75" s="24">
        <v>0</v>
      </c>
      <c r="I75" s="75">
        <v>0</v>
      </c>
      <c r="J75" s="100">
        <v>0</v>
      </c>
    </row>
    <row r="76" spans="1:10" ht="12.75">
      <c r="A76" s="1" t="s">
        <v>398</v>
      </c>
      <c r="B76" s="53"/>
      <c r="C76" s="37"/>
      <c r="D76" s="49"/>
      <c r="E76" s="37"/>
      <c r="F76" s="49"/>
      <c r="G76" s="43">
        <v>0</v>
      </c>
      <c r="H76" s="24">
        <v>0</v>
      </c>
      <c r="I76" s="75">
        <v>0.10655301012253597</v>
      </c>
      <c r="J76" s="100">
        <v>0</v>
      </c>
    </row>
    <row r="77" spans="1:10" ht="12.75">
      <c r="A77" s="1" t="s">
        <v>120</v>
      </c>
      <c r="B77" s="53">
        <v>0.17</v>
      </c>
      <c r="C77" s="37">
        <v>0.14</v>
      </c>
      <c r="D77" s="49">
        <v>0.13</v>
      </c>
      <c r="E77" s="37">
        <v>0.21</v>
      </c>
      <c r="F77" s="49">
        <v>0.19</v>
      </c>
      <c r="G77" s="43">
        <v>0.21222222222222223</v>
      </c>
      <c r="H77" s="24">
        <v>0.2502944640753828</v>
      </c>
      <c r="I77" s="75">
        <v>0.053276505061267986</v>
      </c>
      <c r="J77" s="100">
        <v>0.07407407407407407</v>
      </c>
    </row>
    <row r="78" spans="1:10" ht="12.75">
      <c r="A78" s="1" t="s">
        <v>121</v>
      </c>
      <c r="B78" s="53">
        <v>0.64</v>
      </c>
      <c r="C78" s="37">
        <v>0.42</v>
      </c>
      <c r="D78" s="49">
        <v>0.29</v>
      </c>
      <c r="E78" s="37">
        <v>0.19</v>
      </c>
      <c r="F78" s="49">
        <v>0.29</v>
      </c>
      <c r="G78" s="43">
        <v>0.4844444444444444</v>
      </c>
      <c r="H78" s="24">
        <v>0.7214369846878681</v>
      </c>
      <c r="I78" s="75">
        <v>0.7458710708577517</v>
      </c>
      <c r="J78" s="100">
        <v>0.6778350006906213</v>
      </c>
    </row>
    <row r="79" spans="1:10" ht="12.75">
      <c r="A79" s="1" t="s">
        <v>122</v>
      </c>
      <c r="B79" s="53">
        <v>7.03</v>
      </c>
      <c r="C79" s="37">
        <v>1.21</v>
      </c>
      <c r="D79" s="49">
        <v>1.98</v>
      </c>
      <c r="E79" s="37">
        <v>1.85</v>
      </c>
      <c r="F79" s="49">
        <v>2.46</v>
      </c>
      <c r="G79" s="43">
        <v>3.7344444444444442</v>
      </c>
      <c r="H79" s="24">
        <v>9.761484098939931</v>
      </c>
      <c r="I79" s="75">
        <v>14.064997336174748</v>
      </c>
      <c r="J79" s="100">
        <v>8.400695695314768</v>
      </c>
    </row>
    <row r="80" spans="1:10" ht="12.75">
      <c r="A80" s="1" t="s">
        <v>241</v>
      </c>
      <c r="B80" s="53">
        <v>0.07</v>
      </c>
      <c r="C80" s="37"/>
      <c r="D80" s="49"/>
      <c r="E80" s="37"/>
      <c r="F80" s="49"/>
      <c r="G80" s="43">
        <v>0</v>
      </c>
      <c r="H80" s="24">
        <v>0.014723203769140167</v>
      </c>
      <c r="I80" s="75">
        <v>0</v>
      </c>
      <c r="J80" s="100">
        <v>0</v>
      </c>
    </row>
    <row r="81" spans="1:10" ht="12.75">
      <c r="A81" s="1" t="s">
        <v>123</v>
      </c>
      <c r="B81" s="53">
        <v>0.22</v>
      </c>
      <c r="C81" s="37">
        <v>0.06</v>
      </c>
      <c r="D81" s="49">
        <v>0.06</v>
      </c>
      <c r="E81" s="37">
        <v>0.04</v>
      </c>
      <c r="F81" s="49">
        <v>0.02</v>
      </c>
      <c r="G81" s="43">
        <v>0.05888888888888889</v>
      </c>
      <c r="H81" s="24">
        <v>0.08833922261484099</v>
      </c>
      <c r="I81" s="75">
        <v>0.21310602024507194</v>
      </c>
      <c r="J81" s="100">
        <v>0.12705741741437</v>
      </c>
    </row>
    <row r="82" spans="1:10" ht="12.75">
      <c r="A82" s="1" t="s">
        <v>124</v>
      </c>
      <c r="B82" s="53">
        <v>0.03</v>
      </c>
      <c r="C82" s="37">
        <v>0.03</v>
      </c>
      <c r="D82" s="49">
        <v>0.04</v>
      </c>
      <c r="E82" s="37">
        <v>0.01</v>
      </c>
      <c r="F82" s="49">
        <v>0.03</v>
      </c>
      <c r="G82" s="43">
        <v>0.017777777777777778</v>
      </c>
      <c r="H82" s="24">
        <v>0.11778563015312134</v>
      </c>
      <c r="I82" s="75">
        <v>0.15982951518380395</v>
      </c>
      <c r="J82" s="100">
        <v>0</v>
      </c>
    </row>
    <row r="83" spans="1:10" ht="12.75">
      <c r="A83" s="1" t="s">
        <v>245</v>
      </c>
      <c r="B83" s="53"/>
      <c r="C83" s="37">
        <v>0.03</v>
      </c>
      <c r="D83" s="49">
        <v>0.01</v>
      </c>
      <c r="E83" s="37">
        <v>0.01</v>
      </c>
      <c r="F83" s="49">
        <v>0.01</v>
      </c>
      <c r="G83" s="43">
        <v>0</v>
      </c>
      <c r="H83" s="24">
        <v>0</v>
      </c>
      <c r="I83" s="75">
        <v>0.053276505061267986</v>
      </c>
      <c r="J83" s="100">
        <v>0</v>
      </c>
    </row>
    <row r="84" spans="1:10" ht="12.75">
      <c r="A84" s="1" t="s">
        <v>125</v>
      </c>
      <c r="B84" s="53"/>
      <c r="C84" s="37"/>
      <c r="D84" s="49"/>
      <c r="E84" s="37"/>
      <c r="F84" s="49"/>
      <c r="G84" s="43">
        <v>0.0022222222222222222</v>
      </c>
      <c r="H84" s="24">
        <v>0</v>
      </c>
      <c r="I84" s="75">
        <v>0.21310602024507194</v>
      </c>
      <c r="J84" s="100">
        <v>0.010582010582010581</v>
      </c>
    </row>
    <row r="85" spans="1:10" ht="12.75">
      <c r="A85" s="1" t="s">
        <v>126</v>
      </c>
      <c r="B85" s="53"/>
      <c r="C85" s="37"/>
      <c r="D85" s="49"/>
      <c r="E85" s="37"/>
      <c r="F85" s="49"/>
      <c r="G85" s="43">
        <v>0.011111111111111112</v>
      </c>
      <c r="H85" s="24">
        <v>0.014723203769140167</v>
      </c>
      <c r="I85" s="75">
        <v>0</v>
      </c>
      <c r="J85" s="100">
        <v>0</v>
      </c>
    </row>
    <row r="86" spans="1:10" ht="12.75">
      <c r="A86" s="1" t="s">
        <v>127</v>
      </c>
      <c r="B86" s="53"/>
      <c r="C86" s="37"/>
      <c r="D86" s="49"/>
      <c r="E86" s="37"/>
      <c r="F86" s="49"/>
      <c r="G86" s="43">
        <v>0.0044444444444444444</v>
      </c>
      <c r="H86" s="24">
        <v>0</v>
      </c>
      <c r="I86" s="75">
        <v>0</v>
      </c>
      <c r="J86" s="100">
        <v>0</v>
      </c>
    </row>
    <row r="87" spans="1:10" ht="12.75">
      <c r="A87" s="1" t="s">
        <v>128</v>
      </c>
      <c r="B87" s="53">
        <v>1.01</v>
      </c>
      <c r="C87" s="37">
        <v>0.89</v>
      </c>
      <c r="D87" s="49">
        <v>3.36</v>
      </c>
      <c r="E87" s="37">
        <v>1.54</v>
      </c>
      <c r="F87" s="49">
        <v>16.77</v>
      </c>
      <c r="G87" s="43">
        <v>10.963333333333333</v>
      </c>
      <c r="H87" s="24">
        <v>0.6625441696113075</v>
      </c>
      <c r="I87" s="75">
        <v>6.233351092168354</v>
      </c>
      <c r="J87" s="100">
        <v>13.175409369335847</v>
      </c>
    </row>
    <row r="88" spans="1:10" ht="12.75">
      <c r="A88" s="1" t="s">
        <v>129</v>
      </c>
      <c r="B88" s="53"/>
      <c r="C88" s="37">
        <v>0.03</v>
      </c>
      <c r="D88" s="49">
        <v>0.05</v>
      </c>
      <c r="E88" s="37">
        <v>0.05</v>
      </c>
      <c r="F88" s="49">
        <v>0.13</v>
      </c>
      <c r="G88" s="43">
        <v>0.07333333333333335</v>
      </c>
      <c r="H88" s="24">
        <v>0.029446407538280334</v>
      </c>
      <c r="I88" s="75">
        <v>0.10655301012253597</v>
      </c>
      <c r="J88" s="100">
        <v>0.09545796652882428</v>
      </c>
    </row>
    <row r="89" spans="1:10" ht="12.75">
      <c r="A89" s="1" t="s">
        <v>130</v>
      </c>
      <c r="B89" s="53">
        <v>0.12</v>
      </c>
      <c r="C89" s="37">
        <v>0.01</v>
      </c>
      <c r="D89" s="49"/>
      <c r="E89" s="37"/>
      <c r="F89" s="49">
        <v>0.01</v>
      </c>
      <c r="G89" s="43">
        <v>0.025555555555555554</v>
      </c>
      <c r="H89" s="24">
        <v>0.05889281507656067</v>
      </c>
      <c r="I89" s="75">
        <v>3.462972828982419</v>
      </c>
      <c r="J89" s="100">
        <v>1.3358984983918387</v>
      </c>
    </row>
    <row r="90" spans="1:10" ht="12.75">
      <c r="A90" s="1" t="s">
        <v>131</v>
      </c>
      <c r="B90" s="53"/>
      <c r="C90" s="37"/>
      <c r="D90" s="49">
        <v>0.01</v>
      </c>
      <c r="E90" s="37">
        <v>0.02</v>
      </c>
      <c r="F90" s="49">
        <v>0.01</v>
      </c>
      <c r="G90" s="43">
        <v>0.005555555555555556</v>
      </c>
      <c r="H90" s="24">
        <v>0</v>
      </c>
      <c r="I90" s="75">
        <v>0.053276505061267986</v>
      </c>
      <c r="J90" s="100">
        <v>0.07414736450431708</v>
      </c>
    </row>
    <row r="91" spans="1:10" ht="12.75">
      <c r="A91" s="1" t="s">
        <v>132</v>
      </c>
      <c r="B91" s="53"/>
      <c r="C91" s="37"/>
      <c r="D91" s="49"/>
      <c r="E91" s="37"/>
      <c r="F91" s="49">
        <v>0.02</v>
      </c>
      <c r="G91" s="43">
        <v>0.025555555555555554</v>
      </c>
      <c r="H91" s="24">
        <v>0.029446407538280334</v>
      </c>
      <c r="I91" s="75">
        <v>0.21310602024507194</v>
      </c>
      <c r="J91" s="100">
        <v>0.6355802487928222</v>
      </c>
    </row>
    <row r="92" spans="1:10" ht="12.75">
      <c r="A92" s="1" t="s">
        <v>133</v>
      </c>
      <c r="B92" s="53">
        <v>0.47</v>
      </c>
      <c r="C92" s="37">
        <v>0.83</v>
      </c>
      <c r="D92" s="49">
        <v>0.49</v>
      </c>
      <c r="E92" s="37">
        <v>0.64</v>
      </c>
      <c r="F92" s="49">
        <v>1.35</v>
      </c>
      <c r="G92" s="43">
        <v>2.8066666666666666</v>
      </c>
      <c r="H92" s="24">
        <v>5.167844522968198</v>
      </c>
      <c r="I92" s="75">
        <v>36.17474693660096</v>
      </c>
      <c r="J92" s="100">
        <v>12.043151150236927</v>
      </c>
    </row>
    <row r="93" spans="1:10" ht="12.75">
      <c r="A93" s="1" t="s">
        <v>134</v>
      </c>
      <c r="B93" s="53">
        <v>52.09</v>
      </c>
      <c r="C93" s="37">
        <v>25.73</v>
      </c>
      <c r="D93" s="49">
        <v>5.86</v>
      </c>
      <c r="E93" s="37">
        <v>57.54</v>
      </c>
      <c r="F93" s="49">
        <v>45.23</v>
      </c>
      <c r="G93" s="43">
        <v>32.668888888888894</v>
      </c>
      <c r="H93" s="24">
        <v>4.255005889281508</v>
      </c>
      <c r="I93" s="75">
        <v>10.229088971763453</v>
      </c>
      <c r="J93" s="100">
        <v>38.02365589579229</v>
      </c>
    </row>
    <row r="94" spans="1:10" ht="12.75">
      <c r="A94" s="1" t="s">
        <v>135</v>
      </c>
      <c r="B94" s="53"/>
      <c r="C94" s="37"/>
      <c r="D94" s="49"/>
      <c r="E94" s="37"/>
      <c r="F94" s="49"/>
      <c r="G94" s="43">
        <v>0.0022222222222222222</v>
      </c>
      <c r="H94" s="24">
        <v>0</v>
      </c>
      <c r="I94" s="75">
        <v>0.21310602024507194</v>
      </c>
      <c r="J94" s="100">
        <v>0.08480266551657069</v>
      </c>
    </row>
    <row r="95" spans="1:10" ht="12.75">
      <c r="A95" s="1" t="s">
        <v>136</v>
      </c>
      <c r="B95" s="53">
        <v>0.06</v>
      </c>
      <c r="C95" s="37">
        <v>0.01</v>
      </c>
      <c r="D95" s="49">
        <v>0.01</v>
      </c>
      <c r="E95" s="37">
        <v>0.01</v>
      </c>
      <c r="F95" s="49">
        <v>0.01</v>
      </c>
      <c r="G95" s="43">
        <v>0.006666666666666666</v>
      </c>
      <c r="H95" s="24">
        <v>0.014723203769140167</v>
      </c>
      <c r="I95" s="75">
        <v>0</v>
      </c>
      <c r="J95" s="100">
        <v>0.10589339625034884</v>
      </c>
    </row>
    <row r="96" spans="1:10" ht="12.75">
      <c r="A96" s="1" t="s">
        <v>137</v>
      </c>
      <c r="B96" s="53"/>
      <c r="C96" s="37"/>
      <c r="D96" s="49"/>
      <c r="E96" s="37"/>
      <c r="F96" s="49"/>
      <c r="G96" s="43">
        <v>0.0022222222222222222</v>
      </c>
      <c r="H96" s="24">
        <v>0</v>
      </c>
      <c r="I96" s="75">
        <v>0.053276505061267986</v>
      </c>
      <c r="J96" s="100">
        <v>0.021164021164021163</v>
      </c>
    </row>
    <row r="97" spans="1:10" ht="12.75">
      <c r="A97" s="1" t="s">
        <v>138</v>
      </c>
      <c r="B97" s="53"/>
      <c r="C97" s="37"/>
      <c r="D97" s="49"/>
      <c r="E97" s="37"/>
      <c r="F97" s="49"/>
      <c r="G97" s="43">
        <v>0.0044444444444444444</v>
      </c>
      <c r="H97" s="24">
        <v>0</v>
      </c>
      <c r="I97" s="75">
        <v>0</v>
      </c>
      <c r="J97" s="100">
        <v>0.042328042328042326</v>
      </c>
    </row>
    <row r="98" spans="1:10" ht="12.75">
      <c r="A98" s="1" t="s">
        <v>139</v>
      </c>
      <c r="B98" s="54">
        <v>7.2</v>
      </c>
      <c r="C98" s="37">
        <v>8.25</v>
      </c>
      <c r="D98" s="50">
        <v>11.19</v>
      </c>
      <c r="E98" s="37">
        <v>9.69</v>
      </c>
      <c r="F98" s="49">
        <v>11.59</v>
      </c>
      <c r="G98" s="43">
        <v>6.376666666666667</v>
      </c>
      <c r="H98" s="24">
        <v>5.874558303886927</v>
      </c>
      <c r="I98" s="75">
        <v>10.761854022376133</v>
      </c>
      <c r="J98" s="100">
        <v>15.674466459762144</v>
      </c>
    </row>
    <row r="99" spans="1:10" ht="12.75">
      <c r="A99" s="1" t="s">
        <v>140</v>
      </c>
      <c r="B99" s="53"/>
      <c r="C99" s="37"/>
      <c r="D99" s="49"/>
      <c r="E99" s="37"/>
      <c r="F99" s="49"/>
      <c r="G99" s="43">
        <v>0.09202501202501202</v>
      </c>
      <c r="H99" s="24">
        <v>0.3680800942285042</v>
      </c>
      <c r="I99" s="75">
        <v>0.3196590303676079</v>
      </c>
      <c r="J99" s="100">
        <v>0.4447376061654166</v>
      </c>
    </row>
    <row r="100" spans="1:10" ht="12.75">
      <c r="A100" s="1" t="s">
        <v>141</v>
      </c>
      <c r="B100" s="53">
        <v>0.79</v>
      </c>
      <c r="C100" s="37">
        <v>1.29</v>
      </c>
      <c r="D100" s="49">
        <v>2.29</v>
      </c>
      <c r="E100" s="37">
        <v>0.52</v>
      </c>
      <c r="F100" s="49">
        <v>0.97</v>
      </c>
      <c r="G100" s="43">
        <v>1.6335985001753393</v>
      </c>
      <c r="H100" s="24">
        <v>0.47114252061248535</v>
      </c>
      <c r="I100" s="75">
        <v>0.6925945657964838</v>
      </c>
      <c r="J100" s="100">
        <v>2.70185734863412</v>
      </c>
    </row>
    <row r="101" spans="1:10" ht="12.75">
      <c r="A101" s="1" t="s">
        <v>142</v>
      </c>
      <c r="B101" s="53">
        <v>10.23</v>
      </c>
      <c r="C101" s="37">
        <v>8.59</v>
      </c>
      <c r="D101" s="50">
        <v>8.7</v>
      </c>
      <c r="E101" s="37">
        <v>7.61</v>
      </c>
      <c r="F101" s="49">
        <v>4.68</v>
      </c>
      <c r="G101" s="43">
        <v>3.83</v>
      </c>
      <c r="H101" s="24">
        <v>2.5029446407538285</v>
      </c>
      <c r="I101" s="75">
        <v>2.5039957378795954</v>
      </c>
      <c r="J101" s="100">
        <v>3.845227524502964</v>
      </c>
    </row>
    <row r="102" spans="1:10" ht="12.75">
      <c r="A102" s="1" t="s">
        <v>246</v>
      </c>
      <c r="B102" s="53"/>
      <c r="C102" s="37">
        <v>0.01</v>
      </c>
      <c r="D102" s="49"/>
      <c r="E102" s="37"/>
      <c r="F102" s="49"/>
      <c r="G102" s="43">
        <v>0</v>
      </c>
      <c r="H102" s="24">
        <v>0</v>
      </c>
      <c r="I102" s="75">
        <v>0</v>
      </c>
      <c r="J102" s="100">
        <v>0</v>
      </c>
    </row>
    <row r="103" spans="1:10" ht="12.75">
      <c r="A103" s="1" t="s">
        <v>143</v>
      </c>
      <c r="B103" s="53">
        <v>7.16</v>
      </c>
      <c r="C103" s="37">
        <v>3.98</v>
      </c>
      <c r="D103" s="49">
        <v>5.02</v>
      </c>
      <c r="E103" s="37">
        <v>4.32</v>
      </c>
      <c r="F103" s="50">
        <v>3.6</v>
      </c>
      <c r="G103" s="43">
        <v>3.494444444444444</v>
      </c>
      <c r="H103" s="24">
        <v>2.6943462897526507</v>
      </c>
      <c r="I103" s="75">
        <v>0.9589770911028237</v>
      </c>
      <c r="J103" s="100">
        <v>1.1757758214870628</v>
      </c>
    </row>
    <row r="104" spans="1:10" ht="12.75">
      <c r="A104" s="1" t="s">
        <v>144</v>
      </c>
      <c r="B104" s="53">
        <v>2.11</v>
      </c>
      <c r="C104" s="44">
        <v>1.9</v>
      </c>
      <c r="D104" s="49">
        <v>2.39</v>
      </c>
      <c r="E104" s="44">
        <v>1.8</v>
      </c>
      <c r="F104" s="50">
        <v>2.3</v>
      </c>
      <c r="G104" s="43">
        <v>2.041111111111111</v>
      </c>
      <c r="H104" s="24">
        <v>2.6943462897526507</v>
      </c>
      <c r="I104" s="75">
        <v>3.2498668087373472</v>
      </c>
      <c r="J104" s="100">
        <v>5.6981787328084605</v>
      </c>
    </row>
    <row r="105" spans="1:10" ht="12.75">
      <c r="A105" s="1" t="s">
        <v>145</v>
      </c>
      <c r="B105" s="53">
        <v>2.85</v>
      </c>
      <c r="C105" s="37">
        <v>2.54</v>
      </c>
      <c r="D105" s="50">
        <v>5</v>
      </c>
      <c r="E105" s="37">
        <v>10.74</v>
      </c>
      <c r="F105" s="49">
        <v>23.02</v>
      </c>
      <c r="G105" s="43">
        <v>39.483333333333334</v>
      </c>
      <c r="H105" s="24">
        <v>49.08716136631332</v>
      </c>
      <c r="I105" s="75">
        <v>79.96803409696325</v>
      </c>
      <c r="J105" s="100">
        <v>100.73773583310079</v>
      </c>
    </row>
    <row r="106" spans="1:10" ht="12.75">
      <c r="A106" s="1" t="s">
        <v>146</v>
      </c>
      <c r="B106" s="53">
        <v>33.08</v>
      </c>
      <c r="C106" s="37">
        <v>33.74</v>
      </c>
      <c r="D106" s="50">
        <v>49.43</v>
      </c>
      <c r="E106" s="37">
        <v>40.04</v>
      </c>
      <c r="F106" s="49">
        <v>44.77</v>
      </c>
      <c r="G106" s="43">
        <v>55.81888888888889</v>
      </c>
      <c r="H106" s="24">
        <v>74.16077738515902</v>
      </c>
      <c r="I106" s="75">
        <v>144.85881726158766</v>
      </c>
      <c r="J106" s="100">
        <v>166.95783263284596</v>
      </c>
    </row>
    <row r="107" spans="1:10" ht="12.75">
      <c r="A107" s="1" t="s">
        <v>147</v>
      </c>
      <c r="B107" s="53"/>
      <c r="C107" s="37"/>
      <c r="D107" s="49">
        <v>0.02</v>
      </c>
      <c r="E107" s="37"/>
      <c r="F107" s="49">
        <v>0.04</v>
      </c>
      <c r="G107" s="43">
        <v>0.02222222222222222</v>
      </c>
      <c r="H107" s="24">
        <v>0.029446407538280334</v>
      </c>
      <c r="I107" s="75">
        <v>0</v>
      </c>
      <c r="J107" s="100">
        <v>0</v>
      </c>
    </row>
    <row r="108" spans="1:10" ht="12.75">
      <c r="A108" s="1" t="s">
        <v>148</v>
      </c>
      <c r="B108" s="53">
        <v>1.48</v>
      </c>
      <c r="C108" s="37">
        <v>1.13</v>
      </c>
      <c r="D108" s="49">
        <v>0.87</v>
      </c>
      <c r="E108" s="37">
        <v>0.96</v>
      </c>
      <c r="F108" s="49">
        <v>1.04</v>
      </c>
      <c r="G108" s="43">
        <v>1.216666666666667</v>
      </c>
      <c r="H108" s="24">
        <v>1.5459363957597174</v>
      </c>
      <c r="I108" s="75">
        <v>2.344166222695791</v>
      </c>
      <c r="J108" s="100">
        <v>2.7546941111139303</v>
      </c>
    </row>
    <row r="109" spans="1:10" ht="12.75">
      <c r="A109" s="1" t="s">
        <v>149</v>
      </c>
      <c r="B109" s="53">
        <v>0.09</v>
      </c>
      <c r="C109" s="37">
        <v>0.04</v>
      </c>
      <c r="D109" s="49">
        <v>0.11</v>
      </c>
      <c r="E109" s="37">
        <v>0.09</v>
      </c>
      <c r="F109" s="50">
        <v>0.1</v>
      </c>
      <c r="G109" s="43">
        <v>0.19111111111111112</v>
      </c>
      <c r="H109" s="24">
        <v>0.2502944640753828</v>
      </c>
      <c r="I109" s="75">
        <v>0.21310602024507194</v>
      </c>
      <c r="J109" s="100">
        <v>0.05298334334029592</v>
      </c>
    </row>
    <row r="110" spans="1:10" ht="12.75">
      <c r="A110" s="1" t="s">
        <v>150</v>
      </c>
      <c r="B110" s="53">
        <v>2.66</v>
      </c>
      <c r="C110" s="37">
        <v>1.93</v>
      </c>
      <c r="D110" s="49">
        <v>1.99</v>
      </c>
      <c r="E110" s="37">
        <v>2.07</v>
      </c>
      <c r="F110" s="50">
        <v>1.7</v>
      </c>
      <c r="G110" s="43">
        <v>2.006666666666667</v>
      </c>
      <c r="H110" s="24">
        <v>3.356890459363958</v>
      </c>
      <c r="I110" s="75">
        <v>2.0245071923281834</v>
      </c>
      <c r="J110" s="100">
        <v>1.1435167567293298</v>
      </c>
    </row>
    <row r="111" spans="1:10" ht="12.75">
      <c r="A111" s="1" t="s">
        <v>151</v>
      </c>
      <c r="B111" s="53">
        <v>4.56</v>
      </c>
      <c r="C111" s="37">
        <v>5.73</v>
      </c>
      <c r="D111" s="49">
        <v>7.09</v>
      </c>
      <c r="E111" s="37">
        <v>12.12</v>
      </c>
      <c r="F111" s="49">
        <v>10.94</v>
      </c>
      <c r="G111" s="43">
        <v>11.656666666666666</v>
      </c>
      <c r="H111" s="24">
        <v>16.78445229681979</v>
      </c>
      <c r="I111" s="75">
        <v>20.458177943526906</v>
      </c>
      <c r="J111" s="100">
        <v>27.36865932071047</v>
      </c>
    </row>
    <row r="112" spans="1:10" ht="12.75">
      <c r="A112" s="1" t="s">
        <v>152</v>
      </c>
      <c r="B112" s="53">
        <v>0.01</v>
      </c>
      <c r="C112" s="37">
        <v>0.02</v>
      </c>
      <c r="D112" s="49"/>
      <c r="E112" s="37">
        <v>0.03</v>
      </c>
      <c r="F112" s="49">
        <v>0.04</v>
      </c>
      <c r="G112" s="43">
        <v>0.007777777777777777</v>
      </c>
      <c r="H112" s="24">
        <v>0</v>
      </c>
      <c r="I112" s="75">
        <v>0.21310602024507194</v>
      </c>
      <c r="J112" s="100">
        <v>0.31746031746031744</v>
      </c>
    </row>
    <row r="113" spans="1:10" ht="12.75">
      <c r="A113" s="1" t="s">
        <v>153</v>
      </c>
      <c r="B113" s="54">
        <v>90.6</v>
      </c>
      <c r="C113" s="37">
        <v>44.43</v>
      </c>
      <c r="D113" s="50">
        <v>15.29</v>
      </c>
      <c r="E113" s="37">
        <v>13.13</v>
      </c>
      <c r="F113" s="49">
        <v>15.94</v>
      </c>
      <c r="G113" s="43">
        <v>37.41888888888889</v>
      </c>
      <c r="H113" s="24">
        <v>42.43227326266196</v>
      </c>
      <c r="I113" s="75">
        <v>82.09909429941396</v>
      </c>
      <c r="J113" s="100">
        <v>26.39126378071503</v>
      </c>
    </row>
    <row r="114" spans="1:10" ht="12.75">
      <c r="A114" s="1" t="s">
        <v>154</v>
      </c>
      <c r="B114" s="53">
        <v>0.25</v>
      </c>
      <c r="C114" s="37">
        <v>0.05</v>
      </c>
      <c r="D114" s="49">
        <v>0.03</v>
      </c>
      <c r="E114" s="37">
        <v>0.02</v>
      </c>
      <c r="F114" s="49"/>
      <c r="G114" s="43">
        <v>0.0044444444444444444</v>
      </c>
      <c r="H114" s="24">
        <v>0</v>
      </c>
      <c r="I114" s="75">
        <v>0</v>
      </c>
      <c r="J114" s="100">
        <v>0.010582010582010581</v>
      </c>
    </row>
    <row r="115" spans="1:10" ht="12.75">
      <c r="A115" s="1" t="s">
        <v>155</v>
      </c>
      <c r="B115" s="53">
        <v>47.42</v>
      </c>
      <c r="C115" s="37">
        <v>53.63</v>
      </c>
      <c r="D115" s="50">
        <v>40.11</v>
      </c>
      <c r="E115" s="37">
        <v>41.99</v>
      </c>
      <c r="F115" s="49">
        <v>24.56</v>
      </c>
      <c r="G115" s="43">
        <v>23.31333333333334</v>
      </c>
      <c r="H115" s="24">
        <v>25.323910482921086</v>
      </c>
      <c r="I115" s="75">
        <v>34.89611081513053</v>
      </c>
      <c r="J115" s="100">
        <v>39.37097642585123</v>
      </c>
    </row>
    <row r="116" spans="1:10" ht="12.75">
      <c r="A116" s="1" t="s">
        <v>156</v>
      </c>
      <c r="B116" s="53">
        <v>0.03</v>
      </c>
      <c r="C116" s="37">
        <v>0.18</v>
      </c>
      <c r="D116" s="49">
        <v>0.28</v>
      </c>
      <c r="E116" s="37">
        <v>0.75</v>
      </c>
      <c r="F116" s="50">
        <v>0.9</v>
      </c>
      <c r="G116" s="43">
        <v>2.348888888888889</v>
      </c>
      <c r="H116" s="24">
        <v>2.9004711425206127</v>
      </c>
      <c r="I116" s="75">
        <v>7.298881193393714</v>
      </c>
      <c r="J116" s="100">
        <v>5.723886760647549</v>
      </c>
    </row>
    <row r="117" spans="1:10" ht="12.75">
      <c r="A117" s="1" t="s">
        <v>157</v>
      </c>
      <c r="B117" s="54">
        <v>2.5</v>
      </c>
      <c r="C117" s="44">
        <v>1.02</v>
      </c>
      <c r="D117" s="49">
        <v>0.46</v>
      </c>
      <c r="E117" s="37">
        <v>0.13</v>
      </c>
      <c r="F117" s="49">
        <v>0.01</v>
      </c>
      <c r="G117" s="43">
        <v>0.11</v>
      </c>
      <c r="H117" s="24">
        <v>0</v>
      </c>
      <c r="I117" s="75">
        <v>0.053276505061267986</v>
      </c>
      <c r="J117" s="100">
        <v>0.9207815014954066</v>
      </c>
    </row>
    <row r="118" spans="1:10" ht="12.75">
      <c r="A118" s="1" t="s">
        <v>158</v>
      </c>
      <c r="B118" s="53">
        <v>27.78</v>
      </c>
      <c r="C118" s="37">
        <v>43.99</v>
      </c>
      <c r="D118" s="50">
        <v>62.92</v>
      </c>
      <c r="E118" s="44">
        <v>37.8</v>
      </c>
      <c r="F118" s="50">
        <v>16.8</v>
      </c>
      <c r="G118" s="43">
        <v>9.864444444444445</v>
      </c>
      <c r="H118" s="24">
        <v>14.384570082449942</v>
      </c>
      <c r="I118" s="75">
        <v>10.06925945657965</v>
      </c>
      <c r="J118" s="100">
        <v>8.496007080983107</v>
      </c>
    </row>
    <row r="119" spans="1:10" ht="12.75">
      <c r="A119" s="1" t="s">
        <v>159</v>
      </c>
      <c r="B119" s="53"/>
      <c r="C119" s="37">
        <v>0.02</v>
      </c>
      <c r="D119" s="49"/>
      <c r="E119" s="37">
        <v>0.14</v>
      </c>
      <c r="F119" s="49">
        <v>0.09</v>
      </c>
      <c r="G119" s="43">
        <v>1.691111111111111</v>
      </c>
      <c r="H119" s="24">
        <v>9.746760895170791</v>
      </c>
      <c r="I119" s="75">
        <v>37.240277037826324</v>
      </c>
      <c r="J119" s="100">
        <v>38.773591766665824</v>
      </c>
    </row>
    <row r="120" spans="1:10" ht="12.75">
      <c r="A120" s="1" t="s">
        <v>160</v>
      </c>
      <c r="B120" s="53">
        <v>0.56</v>
      </c>
      <c r="C120" s="37">
        <v>1.74</v>
      </c>
      <c r="D120" s="49">
        <v>0.97</v>
      </c>
      <c r="E120" s="37">
        <v>1.25</v>
      </c>
      <c r="F120" s="50">
        <v>0.44</v>
      </c>
      <c r="G120" s="43">
        <v>0.3144444444444444</v>
      </c>
      <c r="H120" s="24">
        <v>0.5153121319199058</v>
      </c>
      <c r="I120" s="75">
        <v>4.635055940330314</v>
      </c>
      <c r="J120" s="100">
        <v>4.988597700371809</v>
      </c>
    </row>
    <row r="121" spans="1:10" ht="12.75">
      <c r="A121" s="1" t="s">
        <v>161</v>
      </c>
      <c r="B121" s="53">
        <v>0.53</v>
      </c>
      <c r="C121" s="37">
        <v>1.94</v>
      </c>
      <c r="D121" s="50">
        <v>1.7</v>
      </c>
      <c r="E121" s="37">
        <v>1.31</v>
      </c>
      <c r="F121" s="49">
        <v>0.75</v>
      </c>
      <c r="G121" s="43">
        <v>0.3344444444444445</v>
      </c>
      <c r="H121" s="24">
        <v>0.014723203769140167</v>
      </c>
      <c r="I121" s="75">
        <v>0.8524240809802878</v>
      </c>
      <c r="J121" s="100">
        <v>1.3134885399136866</v>
      </c>
    </row>
    <row r="122" spans="1:10" ht="12.75">
      <c r="A122" s="1" t="s">
        <v>162</v>
      </c>
      <c r="B122" s="53">
        <v>0.11</v>
      </c>
      <c r="C122" s="37"/>
      <c r="D122" s="49"/>
      <c r="E122" s="37">
        <v>0.01</v>
      </c>
      <c r="F122" s="50">
        <v>0.03</v>
      </c>
      <c r="G122" s="43">
        <v>0.0022222222222222222</v>
      </c>
      <c r="H122" s="24">
        <v>0</v>
      </c>
      <c r="I122" s="75">
        <v>0</v>
      </c>
      <c r="J122" s="100">
        <v>0.10582010582010581</v>
      </c>
    </row>
    <row r="123" spans="1:10" ht="12.75">
      <c r="A123" s="1" t="s">
        <v>163</v>
      </c>
      <c r="B123" s="53">
        <v>7.38</v>
      </c>
      <c r="C123" s="37">
        <v>3.47</v>
      </c>
      <c r="D123" s="49">
        <v>5.97</v>
      </c>
      <c r="E123" s="37">
        <v>17.45</v>
      </c>
      <c r="F123" s="49">
        <v>34.78</v>
      </c>
      <c r="G123" s="43">
        <v>72.53777777777778</v>
      </c>
      <c r="H123" s="24">
        <v>42.093639575971736</v>
      </c>
      <c r="I123" s="75">
        <v>78.47629195524775</v>
      </c>
      <c r="J123" s="100">
        <v>134.22673804027028</v>
      </c>
    </row>
    <row r="124" spans="1:10" ht="12.75">
      <c r="A124" s="1" t="s">
        <v>164</v>
      </c>
      <c r="B124" s="53">
        <v>1.01</v>
      </c>
      <c r="C124" s="37">
        <v>1.17</v>
      </c>
      <c r="D124" s="49">
        <v>0.42</v>
      </c>
      <c r="E124" s="44">
        <v>0.3</v>
      </c>
      <c r="F124" s="49">
        <v>0.74</v>
      </c>
      <c r="G124" s="43">
        <v>1.3666666666666667</v>
      </c>
      <c r="H124" s="24">
        <v>2.2379269729093054</v>
      </c>
      <c r="I124" s="75">
        <v>1.8114011720831114</v>
      </c>
      <c r="J124" s="100">
        <v>1.5794313226385683</v>
      </c>
    </row>
    <row r="125" spans="1:10" ht="12.75">
      <c r="A125" s="1" t="s">
        <v>165</v>
      </c>
      <c r="B125" s="53">
        <v>27.38</v>
      </c>
      <c r="C125" s="37">
        <v>3.55</v>
      </c>
      <c r="D125" s="49">
        <v>4.02</v>
      </c>
      <c r="E125" s="37">
        <v>3.81</v>
      </c>
      <c r="F125" s="49">
        <v>7.25</v>
      </c>
      <c r="G125" s="43">
        <v>10.826666666666668</v>
      </c>
      <c r="H125" s="24">
        <v>8.289163722025913</v>
      </c>
      <c r="I125" s="75">
        <v>31.113478955780504</v>
      </c>
      <c r="J125" s="100">
        <v>24.93426694066012</v>
      </c>
    </row>
    <row r="126" spans="1:10" ht="12.75">
      <c r="A126" s="1" t="s">
        <v>166</v>
      </c>
      <c r="B126" s="53">
        <v>0.25</v>
      </c>
      <c r="C126" s="37">
        <v>0.45</v>
      </c>
      <c r="D126" s="49">
        <v>0.11</v>
      </c>
      <c r="E126" s="37">
        <v>4.73</v>
      </c>
      <c r="F126" s="49">
        <v>0.36</v>
      </c>
      <c r="G126" s="43">
        <v>0.031111111111111107</v>
      </c>
      <c r="H126" s="24">
        <v>0.044169611307420496</v>
      </c>
      <c r="I126" s="75">
        <v>0</v>
      </c>
      <c r="J126" s="100">
        <v>0.010582010582010581</v>
      </c>
    </row>
    <row r="127" spans="1:10" ht="12.75">
      <c r="A127" s="1" t="s">
        <v>167</v>
      </c>
      <c r="B127" s="53">
        <v>0.16</v>
      </c>
      <c r="C127" s="37">
        <v>0.07</v>
      </c>
      <c r="D127" s="49">
        <v>0.07</v>
      </c>
      <c r="E127" s="37">
        <v>0.23</v>
      </c>
      <c r="F127" s="49">
        <v>0.06</v>
      </c>
      <c r="G127" s="43">
        <v>0.06777777777777777</v>
      </c>
      <c r="H127" s="24">
        <v>0</v>
      </c>
      <c r="I127" s="75">
        <v>0.10655301012253597</v>
      </c>
      <c r="J127" s="100">
        <v>0</v>
      </c>
    </row>
    <row r="128" spans="1:10" ht="12.75">
      <c r="A128" s="1" t="s">
        <v>168</v>
      </c>
      <c r="B128" s="53">
        <v>55.41</v>
      </c>
      <c r="C128" s="37">
        <v>7.07</v>
      </c>
      <c r="D128" s="50">
        <v>16.46</v>
      </c>
      <c r="E128" s="37">
        <v>19.06</v>
      </c>
      <c r="F128" s="49">
        <v>10.91</v>
      </c>
      <c r="G128" s="43">
        <v>13.087777777777777</v>
      </c>
      <c r="H128" s="24">
        <v>24.14605418138987</v>
      </c>
      <c r="I128" s="75">
        <v>13.905167820990943</v>
      </c>
      <c r="J128" s="100">
        <v>20.043060946630472</v>
      </c>
    </row>
    <row r="129" spans="1:10" ht="12.75">
      <c r="A129" s="1" t="s">
        <v>169</v>
      </c>
      <c r="B129" s="53">
        <v>0.04</v>
      </c>
      <c r="C129" s="37">
        <v>0.01</v>
      </c>
      <c r="D129" s="49">
        <v>0.03</v>
      </c>
      <c r="E129" s="37">
        <v>0.05</v>
      </c>
      <c r="F129" s="49">
        <v>0.03</v>
      </c>
      <c r="G129" s="43">
        <v>0.015555555555555553</v>
      </c>
      <c r="H129" s="24">
        <v>0.014723203769140167</v>
      </c>
      <c r="I129" s="75">
        <v>0.053276505061267986</v>
      </c>
      <c r="J129" s="100">
        <v>0.07407407407407407</v>
      </c>
    </row>
    <row r="130" spans="1:10" ht="12.75">
      <c r="A130" s="1" t="s">
        <v>242</v>
      </c>
      <c r="B130" s="53">
        <v>0.04</v>
      </c>
      <c r="C130" s="37"/>
      <c r="D130" s="49"/>
      <c r="E130" s="37"/>
      <c r="F130" s="49"/>
      <c r="G130" s="43">
        <v>0</v>
      </c>
      <c r="H130" s="24">
        <v>0</v>
      </c>
      <c r="I130" s="75">
        <v>0</v>
      </c>
      <c r="J130" s="100">
        <v>0</v>
      </c>
    </row>
    <row r="131" spans="1:10" ht="12.75">
      <c r="A131" s="1" t="s">
        <v>170</v>
      </c>
      <c r="B131" s="53">
        <v>2.07</v>
      </c>
      <c r="C131" s="37">
        <v>1.51</v>
      </c>
      <c r="D131" s="49">
        <v>0.99</v>
      </c>
      <c r="E131" s="37">
        <v>0.51</v>
      </c>
      <c r="F131" s="50">
        <v>1.2</v>
      </c>
      <c r="G131" s="43">
        <v>1.301111111111111</v>
      </c>
      <c r="H131" s="24">
        <v>3.1360424028268556</v>
      </c>
      <c r="I131" s="75">
        <v>0.26638252530633993</v>
      </c>
      <c r="J131" s="100">
        <v>7.873089163446117</v>
      </c>
    </row>
    <row r="132" spans="1:10" ht="12.75">
      <c r="A132" s="1" t="s">
        <v>171</v>
      </c>
      <c r="B132" s="53">
        <v>2.24</v>
      </c>
      <c r="C132" s="37">
        <v>1.56</v>
      </c>
      <c r="D132" s="49">
        <v>1.05</v>
      </c>
      <c r="E132" s="37">
        <v>0.88</v>
      </c>
      <c r="F132" s="49">
        <v>2.62</v>
      </c>
      <c r="G132" s="43">
        <v>2.0722222222222224</v>
      </c>
      <c r="H132" s="24">
        <v>1.7373380447585396</v>
      </c>
      <c r="I132" s="75">
        <v>0.4262120404901439</v>
      </c>
      <c r="J132" s="100">
        <v>1.3127556356112564</v>
      </c>
    </row>
    <row r="133" spans="1:10" ht="12.75">
      <c r="A133" s="1" t="s">
        <v>172</v>
      </c>
      <c r="B133" s="53">
        <v>0.12</v>
      </c>
      <c r="C133" s="37"/>
      <c r="D133" s="49">
        <v>0.08</v>
      </c>
      <c r="E133" s="37">
        <v>0.14</v>
      </c>
      <c r="F133" s="49">
        <v>0.05</v>
      </c>
      <c r="G133" s="43">
        <v>0.02333333333333333</v>
      </c>
      <c r="H133" s="24">
        <v>0</v>
      </c>
      <c r="I133" s="75">
        <v>1.8114011720831114</v>
      </c>
      <c r="J133" s="100">
        <v>1.2400007892815565</v>
      </c>
    </row>
    <row r="134" spans="1:10" ht="12.75">
      <c r="A134" s="1" t="s">
        <v>173</v>
      </c>
      <c r="B134" s="54">
        <v>0.5</v>
      </c>
      <c r="C134" s="37">
        <v>0.13</v>
      </c>
      <c r="D134" s="49">
        <v>0.29</v>
      </c>
      <c r="E134" s="37">
        <v>0.12</v>
      </c>
      <c r="F134" s="49">
        <v>0.06</v>
      </c>
      <c r="G134" s="43">
        <v>0.06222222222222223</v>
      </c>
      <c r="H134" s="24">
        <v>0.014723203769140167</v>
      </c>
      <c r="I134" s="75">
        <v>2.717101758124667</v>
      </c>
      <c r="J134" s="100">
        <v>0</v>
      </c>
    </row>
    <row r="135" spans="1:10" ht="12.75">
      <c r="A135" s="1" t="s">
        <v>174</v>
      </c>
      <c r="B135" s="53">
        <v>16.38</v>
      </c>
      <c r="C135" s="44">
        <v>11.5</v>
      </c>
      <c r="D135" s="50">
        <v>16.05</v>
      </c>
      <c r="E135" s="37">
        <v>18.07</v>
      </c>
      <c r="F135" s="50">
        <v>15.9</v>
      </c>
      <c r="G135" s="43">
        <v>11.304444444444444</v>
      </c>
      <c r="H135" s="24">
        <v>5.270906949352179</v>
      </c>
      <c r="I135" s="75">
        <v>22.53596164091636</v>
      </c>
      <c r="J135" s="100">
        <v>16.004589108478292</v>
      </c>
    </row>
    <row r="136" spans="1:10" ht="12.75">
      <c r="A136" s="1" t="s">
        <v>175</v>
      </c>
      <c r="B136" s="53"/>
      <c r="C136" s="37">
        <v>0.11</v>
      </c>
      <c r="D136" s="49">
        <v>0.01</v>
      </c>
      <c r="E136" s="37">
        <v>0.13</v>
      </c>
      <c r="F136" s="49">
        <v>0.03</v>
      </c>
      <c r="G136" s="43">
        <v>0.0044444444444444444</v>
      </c>
      <c r="H136" s="24">
        <v>0</v>
      </c>
      <c r="I136" s="75">
        <v>0</v>
      </c>
      <c r="J136" s="100">
        <v>0</v>
      </c>
    </row>
    <row r="137" spans="1:10" ht="12.75">
      <c r="A137" s="1" t="s">
        <v>176</v>
      </c>
      <c r="B137" s="53">
        <v>45.28</v>
      </c>
      <c r="C137" s="37">
        <v>65.21</v>
      </c>
      <c r="D137" s="50">
        <v>75.44</v>
      </c>
      <c r="E137" s="37">
        <v>78.62</v>
      </c>
      <c r="F137" s="49">
        <v>49.23</v>
      </c>
      <c r="G137" s="43">
        <v>50.025555555555556</v>
      </c>
      <c r="H137" s="24">
        <v>57.09658421672557</v>
      </c>
      <c r="I137" s="75">
        <v>191.31592967501334</v>
      </c>
      <c r="J137" s="100">
        <v>139.4181698252023</v>
      </c>
    </row>
    <row r="138" spans="1:10" ht="13.5" thickBot="1">
      <c r="A138" s="1" t="s">
        <v>177</v>
      </c>
      <c r="B138" s="55">
        <v>0.01</v>
      </c>
      <c r="C138" s="45">
        <v>0.05</v>
      </c>
      <c r="D138" s="51">
        <v>0.01</v>
      </c>
      <c r="E138" s="45">
        <v>0.08</v>
      </c>
      <c r="F138" s="51">
        <v>0.16</v>
      </c>
      <c r="G138" s="58">
        <v>0.07777777777777778</v>
      </c>
      <c r="H138" s="78">
        <v>0.1325088339222615</v>
      </c>
      <c r="I138" s="79">
        <v>0.053276505061267986</v>
      </c>
      <c r="J138" s="101">
        <v>0.10582010582010581</v>
      </c>
    </row>
    <row r="139" spans="1:10" ht="12.75">
      <c r="A139" s="1" t="s">
        <v>178</v>
      </c>
      <c r="B139" s="27">
        <f aca="true" t="shared" si="0" ref="B139:G139">SUM(B4:B138)</f>
        <v>535.26</v>
      </c>
      <c r="C139" s="27">
        <f t="shared" si="0"/>
        <v>397.12000000000006</v>
      </c>
      <c r="D139" s="27">
        <f t="shared" si="0"/>
        <v>387.50000000000006</v>
      </c>
      <c r="E139" s="27">
        <f t="shared" si="0"/>
        <v>462.73</v>
      </c>
      <c r="F139" s="27">
        <f t="shared" si="0"/>
        <v>454.55000000000007</v>
      </c>
      <c r="G139" s="27">
        <f t="shared" si="0"/>
        <v>527.1865741204925</v>
      </c>
      <c r="H139" s="17">
        <f>SUM(H4:H138)</f>
        <v>562.1171967020024</v>
      </c>
      <c r="I139" s="17">
        <f>SUM(I4:I138)</f>
        <v>1979.861481086842</v>
      </c>
      <c r="J139" s="17">
        <f>SUM(J4:J138)</f>
        <v>1594.174205714962</v>
      </c>
    </row>
    <row r="140" spans="1:10" ht="12.75">
      <c r="A140" s="1" t="s">
        <v>179</v>
      </c>
      <c r="B140" s="30"/>
      <c r="C140" s="30"/>
      <c r="D140" s="30"/>
      <c r="E140" s="30"/>
      <c r="F140" s="30"/>
      <c r="G140" s="30"/>
      <c r="H140" s="81">
        <f>COUNTIF(H4:H138,"&gt;0")</f>
        <v>83</v>
      </c>
      <c r="I140" s="76">
        <f>COUNTIF(I4:I138,"&gt;0")</f>
        <v>90</v>
      </c>
      <c r="J140" s="95"/>
    </row>
    <row r="141" ht="12.75">
      <c r="J141" s="9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9">
      <selection activeCell="G74" sqref="G74"/>
    </sheetView>
  </sheetViews>
  <sheetFormatPr defaultColWidth="9.140625" defaultRowHeight="12.75"/>
  <cols>
    <col min="1" max="1" width="29.57421875" style="0" customWidth="1"/>
  </cols>
  <sheetData>
    <row r="1" spans="1:2" ht="12.75">
      <c r="A1" s="1" t="s">
        <v>180</v>
      </c>
      <c r="B1" s="1" t="s">
        <v>181</v>
      </c>
    </row>
    <row r="2" spans="1:2" ht="12.75">
      <c r="A2" s="1" t="s">
        <v>389</v>
      </c>
      <c r="B2" s="1" t="s">
        <v>390</v>
      </c>
    </row>
    <row r="3" spans="1:2" s="1" customFormat="1" ht="12.75">
      <c r="A3" s="1" t="s">
        <v>326</v>
      </c>
      <c r="B3" s="1" t="s">
        <v>327</v>
      </c>
    </row>
    <row r="4" spans="1:2" s="1" customFormat="1" ht="12.75">
      <c r="A4" s="1" t="s">
        <v>182</v>
      </c>
      <c r="B4" s="1" t="s">
        <v>187</v>
      </c>
    </row>
    <row r="5" spans="1:2" s="1" customFormat="1" ht="12.75">
      <c r="A5" s="1" t="s">
        <v>284</v>
      </c>
      <c r="B5" s="1" t="s">
        <v>401</v>
      </c>
    </row>
    <row r="6" spans="1:2" s="1" customFormat="1" ht="12.75">
      <c r="A6" s="1" t="s">
        <v>362</v>
      </c>
      <c r="B6" s="1" t="s">
        <v>363</v>
      </c>
    </row>
    <row r="7" spans="1:2" s="1" customFormat="1" ht="12.75">
      <c r="A7" s="1" t="s">
        <v>183</v>
      </c>
      <c r="B7" s="1" t="s">
        <v>218</v>
      </c>
    </row>
    <row r="8" spans="1:2" s="1" customFormat="1" ht="12.75">
      <c r="A8" s="1" t="s">
        <v>334</v>
      </c>
      <c r="B8" s="1" t="s">
        <v>335</v>
      </c>
    </row>
    <row r="9" spans="1:8" s="1" customFormat="1" ht="12.75">
      <c r="A9" s="1" t="s">
        <v>184</v>
      </c>
      <c r="B9" s="1" t="s">
        <v>394</v>
      </c>
      <c r="H9" s="1" t="s">
        <v>225</v>
      </c>
    </row>
    <row r="10" spans="1:8" s="1" customFormat="1" ht="12.75">
      <c r="A10" s="1" t="s">
        <v>185</v>
      </c>
      <c r="B10" s="1" t="s">
        <v>305</v>
      </c>
      <c r="H10" s="1" t="s">
        <v>227</v>
      </c>
    </row>
    <row r="11" spans="1:8" s="1" customFormat="1" ht="12.75">
      <c r="A11" s="1" t="s">
        <v>232</v>
      </c>
      <c r="B11" s="1" t="s">
        <v>306</v>
      </c>
      <c r="H11" s="1" t="s">
        <v>226</v>
      </c>
    </row>
    <row r="12" spans="1:2" s="1" customFormat="1" ht="12.75">
      <c r="A12" s="1" t="s">
        <v>186</v>
      </c>
      <c r="B12" s="1" t="s">
        <v>187</v>
      </c>
    </row>
    <row r="13" spans="1:2" s="1" customFormat="1" ht="12.75">
      <c r="A13" s="1" t="s">
        <v>188</v>
      </c>
      <c r="B13" s="1" t="s">
        <v>189</v>
      </c>
    </row>
    <row r="14" spans="1:2" s="1" customFormat="1" ht="12.75">
      <c r="A14" s="1" t="s">
        <v>314</v>
      </c>
      <c r="B14" s="1" t="s">
        <v>315</v>
      </c>
    </row>
    <row r="15" spans="1:2" s="1" customFormat="1" ht="12.75">
      <c r="A15" s="1" t="s">
        <v>404</v>
      </c>
      <c r="B15" s="1" t="s">
        <v>405</v>
      </c>
    </row>
    <row r="16" spans="1:2" ht="12.75">
      <c r="A16" s="1" t="s">
        <v>391</v>
      </c>
      <c r="B16" s="1" t="s">
        <v>390</v>
      </c>
    </row>
    <row r="17" spans="1:2" s="1" customFormat="1" ht="12.75">
      <c r="A17" s="1" t="s">
        <v>190</v>
      </c>
      <c r="B17" s="1" t="s">
        <v>386</v>
      </c>
    </row>
    <row r="18" spans="1:2" s="1" customFormat="1" ht="12.75">
      <c r="A18" s="1" t="s">
        <v>260</v>
      </c>
      <c r="B18" s="1" t="s">
        <v>373</v>
      </c>
    </row>
    <row r="19" spans="1:2" s="1" customFormat="1" ht="12.75">
      <c r="A19" s="1" t="s">
        <v>191</v>
      </c>
      <c r="B19" s="1" t="s">
        <v>385</v>
      </c>
    </row>
    <row r="20" spans="1:2" s="1" customFormat="1" ht="12.75">
      <c r="A20" s="1" t="s">
        <v>192</v>
      </c>
      <c r="B20" s="1" t="s">
        <v>383</v>
      </c>
    </row>
    <row r="21" spans="1:2" s="1" customFormat="1" ht="12.75">
      <c r="A21" s="1" t="s">
        <v>277</v>
      </c>
      <c r="B21" s="1" t="s">
        <v>395</v>
      </c>
    </row>
    <row r="22" spans="1:2" s="1" customFormat="1" ht="12.75">
      <c r="A22" s="1" t="s">
        <v>375</v>
      </c>
      <c r="B22" s="1" t="s">
        <v>376</v>
      </c>
    </row>
    <row r="23" spans="1:2" s="1" customFormat="1" ht="12.75">
      <c r="A23" s="1" t="s">
        <v>286</v>
      </c>
      <c r="B23" s="1" t="s">
        <v>396</v>
      </c>
    </row>
    <row r="24" spans="1:2" s="1" customFormat="1" ht="12.75">
      <c r="A24" s="1" t="s">
        <v>240</v>
      </c>
      <c r="B24" s="1" t="s">
        <v>318</v>
      </c>
    </row>
    <row r="25" spans="1:2" s="1" customFormat="1" ht="12.75">
      <c r="A25" s="1" t="s">
        <v>193</v>
      </c>
      <c r="B25" s="1" t="s">
        <v>309</v>
      </c>
    </row>
    <row r="26" spans="1:2" s="1" customFormat="1" ht="12.75">
      <c r="A26" s="1" t="s">
        <v>258</v>
      </c>
      <c r="B26" s="1" t="s">
        <v>259</v>
      </c>
    </row>
    <row r="27" spans="1:2" s="1" customFormat="1" ht="12.75">
      <c r="A27" s="1" t="s">
        <v>194</v>
      </c>
      <c r="B27" s="1" t="s">
        <v>309</v>
      </c>
    </row>
    <row r="28" spans="1:2" s="1" customFormat="1" ht="12.75">
      <c r="A28" s="1" t="s">
        <v>195</v>
      </c>
      <c r="B28" s="1" t="s">
        <v>357</v>
      </c>
    </row>
    <row r="29" spans="1:2" ht="12.75">
      <c r="A29" t="s">
        <v>348</v>
      </c>
      <c r="B29" s="89" t="s">
        <v>349</v>
      </c>
    </row>
    <row r="30" spans="1:2" s="1" customFormat="1" ht="12.75">
      <c r="A30" s="1" t="s">
        <v>196</v>
      </c>
      <c r="B30" s="1" t="s">
        <v>367</v>
      </c>
    </row>
    <row r="31" spans="1:2" s="1" customFormat="1" ht="12.75">
      <c r="A31" s="1" t="s">
        <v>320</v>
      </c>
      <c r="B31" s="1" t="s">
        <v>321</v>
      </c>
    </row>
    <row r="32" spans="1:2" s="1" customFormat="1" ht="12.75">
      <c r="A32" s="1" t="s">
        <v>291</v>
      </c>
      <c r="B32" s="1" t="s">
        <v>370</v>
      </c>
    </row>
    <row r="33" spans="1:2" s="1" customFormat="1" ht="12.75">
      <c r="A33" s="1" t="s">
        <v>323</v>
      </c>
      <c r="B33" s="1" t="s">
        <v>321</v>
      </c>
    </row>
    <row r="34" spans="1:2" s="1" customFormat="1" ht="12.75">
      <c r="A34" s="1" t="s">
        <v>236</v>
      </c>
      <c r="B34" s="1" t="s">
        <v>316</v>
      </c>
    </row>
    <row r="35" spans="1:2" s="1" customFormat="1" ht="12.75">
      <c r="A35" s="1" t="s">
        <v>237</v>
      </c>
      <c r="B35" s="1" t="s">
        <v>316</v>
      </c>
    </row>
    <row r="36" spans="1:2" s="1" customFormat="1" ht="12.75">
      <c r="A36" s="1" t="s">
        <v>328</v>
      </c>
      <c r="B36" s="1" t="s">
        <v>372</v>
      </c>
    </row>
    <row r="37" spans="1:2" s="1" customFormat="1" ht="12.75">
      <c r="A37" s="1" t="s">
        <v>222</v>
      </c>
      <c r="B37" s="1" t="s">
        <v>307</v>
      </c>
    </row>
    <row r="38" spans="1:2" s="1" customFormat="1" ht="12.75">
      <c r="A38" s="1" t="s">
        <v>197</v>
      </c>
      <c r="B38" s="1" t="s">
        <v>198</v>
      </c>
    </row>
    <row r="39" spans="1:2" s="1" customFormat="1" ht="12.75">
      <c r="A39" s="1" t="s">
        <v>199</v>
      </c>
      <c r="B39" s="1" t="s">
        <v>218</v>
      </c>
    </row>
    <row r="40" spans="1:2" s="1" customFormat="1" ht="12.75">
      <c r="A40" s="1" t="s">
        <v>200</v>
      </c>
      <c r="B40" s="1" t="s">
        <v>357</v>
      </c>
    </row>
    <row r="41" spans="1:2" s="1" customFormat="1" ht="12.75">
      <c r="A41" s="1" t="s">
        <v>337</v>
      </c>
      <c r="B41" s="1" t="s">
        <v>338</v>
      </c>
    </row>
    <row r="42" spans="1:2" s="1" customFormat="1" ht="12.75">
      <c r="A42" s="1" t="s">
        <v>201</v>
      </c>
      <c r="B42" s="1" t="s">
        <v>368</v>
      </c>
    </row>
    <row r="43" spans="1:2" s="1" customFormat="1" ht="12.75">
      <c r="A43" s="1" t="s">
        <v>407</v>
      </c>
      <c r="B43" s="1" t="s">
        <v>408</v>
      </c>
    </row>
    <row r="44" spans="1:2" s="1" customFormat="1" ht="12.75">
      <c r="A44" s="1" t="s">
        <v>378</v>
      </c>
      <c r="B44" s="1" t="s">
        <v>379</v>
      </c>
    </row>
    <row r="45" spans="1:2" s="1" customFormat="1" ht="12.75">
      <c r="A45" s="1" t="s">
        <v>287</v>
      </c>
      <c r="B45" s="1" t="s">
        <v>288</v>
      </c>
    </row>
    <row r="46" spans="1:2" s="1" customFormat="1" ht="12.75">
      <c r="A46" s="1" t="s">
        <v>343</v>
      </c>
      <c r="B46" s="1" t="s">
        <v>397</v>
      </c>
    </row>
    <row r="47" spans="1:2" s="1" customFormat="1" ht="12.75">
      <c r="A47" s="1" t="s">
        <v>344</v>
      </c>
      <c r="B47" s="1" t="s">
        <v>341</v>
      </c>
    </row>
    <row r="48" spans="1:2" s="1" customFormat="1" ht="12.75">
      <c r="A48" s="1" t="s">
        <v>304</v>
      </c>
      <c r="B48" s="1" t="s">
        <v>371</v>
      </c>
    </row>
    <row r="49" spans="1:2" s="1" customFormat="1" ht="12.75">
      <c r="A49" s="1" t="s">
        <v>340</v>
      </c>
      <c r="B49" s="1" t="s">
        <v>341</v>
      </c>
    </row>
    <row r="50" spans="1:2" s="1" customFormat="1" ht="12.75">
      <c r="A50" s="1" t="s">
        <v>217</v>
      </c>
      <c r="B50" s="1" t="s">
        <v>384</v>
      </c>
    </row>
    <row r="51" spans="1:2" s="1" customFormat="1" ht="12.75">
      <c r="A51" s="1" t="s">
        <v>278</v>
      </c>
      <c r="B51" s="1" t="s">
        <v>347</v>
      </c>
    </row>
    <row r="52" spans="1:2" s="1" customFormat="1" ht="12.75">
      <c r="A52" s="1" t="s">
        <v>352</v>
      </c>
      <c r="B52" s="1" t="s">
        <v>409</v>
      </c>
    </row>
    <row r="53" spans="1:2" s="1" customFormat="1" ht="12.75">
      <c r="A53" s="1" t="s">
        <v>331</v>
      </c>
      <c r="B53" s="1" t="s">
        <v>332</v>
      </c>
    </row>
    <row r="54" spans="1:2" s="1" customFormat="1" ht="12.75">
      <c r="A54" s="1" t="s">
        <v>411</v>
      </c>
      <c r="B54" s="1" t="s">
        <v>412</v>
      </c>
    </row>
    <row r="55" spans="1:2" s="1" customFormat="1" ht="12.75">
      <c r="A55" s="1" t="s">
        <v>202</v>
      </c>
      <c r="B55" s="1" t="s">
        <v>310</v>
      </c>
    </row>
    <row r="56" spans="1:2" s="1" customFormat="1" ht="12.75">
      <c r="A56" s="1" t="s">
        <v>364</v>
      </c>
      <c r="B56" s="1" t="s">
        <v>365</v>
      </c>
    </row>
    <row r="57" spans="1:2" s="1" customFormat="1" ht="12.75">
      <c r="A57" s="1" t="s">
        <v>381</v>
      </c>
      <c r="B57" s="1" t="s">
        <v>382</v>
      </c>
    </row>
    <row r="58" spans="1:2" s="1" customFormat="1" ht="12.75">
      <c r="A58" s="1" t="s">
        <v>255</v>
      </c>
      <c r="B58" s="1" t="s">
        <v>256</v>
      </c>
    </row>
    <row r="59" spans="1:2" s="1" customFormat="1" ht="12.75">
      <c r="A59" s="1" t="s">
        <v>203</v>
      </c>
      <c r="B59" s="1" t="s">
        <v>233</v>
      </c>
    </row>
    <row r="60" spans="1:2" s="1" customFormat="1" ht="12.75">
      <c r="A60" s="1" t="s">
        <v>204</v>
      </c>
      <c r="B60" s="1" t="s">
        <v>205</v>
      </c>
    </row>
    <row r="61" spans="1:2" s="1" customFormat="1" ht="12.75">
      <c r="A61" s="1" t="s">
        <v>206</v>
      </c>
      <c r="B61" s="1" t="s">
        <v>205</v>
      </c>
    </row>
    <row r="62" spans="1:2" s="1" customFormat="1" ht="12.75">
      <c r="A62" s="1" t="s">
        <v>207</v>
      </c>
      <c r="B62" s="1" t="s">
        <v>223</v>
      </c>
    </row>
    <row r="63" spans="1:2" s="1" customFormat="1" ht="12.75">
      <c r="A63" s="1" t="s">
        <v>414</v>
      </c>
      <c r="B63" s="1" t="s">
        <v>415</v>
      </c>
    </row>
    <row r="64" spans="1:2" s="1" customFormat="1" ht="12.75">
      <c r="A64" s="1" t="s">
        <v>208</v>
      </c>
      <c r="B64" s="1" t="s">
        <v>308</v>
      </c>
    </row>
    <row r="65" spans="1:2" s="1" customFormat="1" ht="12.75">
      <c r="A65" s="1" t="s">
        <v>209</v>
      </c>
      <c r="B65" s="1" t="s">
        <v>219</v>
      </c>
    </row>
    <row r="66" spans="1:2" s="1" customFormat="1" ht="12.75">
      <c r="A66" s="1" t="s">
        <v>214</v>
      </c>
      <c r="B66" s="1" t="s">
        <v>311</v>
      </c>
    </row>
    <row r="67" spans="1:2" s="1" customFormat="1" ht="12.75">
      <c r="A67" s="1" t="s">
        <v>359</v>
      </c>
      <c r="B67" s="1" t="s">
        <v>311</v>
      </c>
    </row>
    <row r="68" spans="1:2" s="1" customFormat="1" ht="12.75">
      <c r="A68" s="1" t="s">
        <v>229</v>
      </c>
      <c r="B68" s="1" t="s">
        <v>230</v>
      </c>
    </row>
    <row r="69" spans="1:2" s="1" customFormat="1" ht="12.75">
      <c r="A69" s="1" t="s">
        <v>210</v>
      </c>
      <c r="B69" s="1" t="s">
        <v>224</v>
      </c>
    </row>
    <row r="74" spans="1:5" s="123" customFormat="1" ht="79.5" customHeight="1">
      <c r="A74" s="123" t="s">
        <v>400</v>
      </c>
      <c r="B74" s="129" t="s">
        <v>399</v>
      </c>
      <c r="C74" s="129"/>
      <c r="D74" s="129"/>
      <c r="E74" s="129"/>
    </row>
    <row r="75" spans="2:5" ht="12.75">
      <c r="B75" s="129"/>
      <c r="C75" s="129"/>
      <c r="D75" s="129"/>
      <c r="E75" s="129"/>
    </row>
    <row r="76" spans="2:5" ht="12.75">
      <c r="B76" s="31"/>
      <c r="C76" s="32"/>
      <c r="D76" s="32"/>
      <c r="E76" s="32"/>
    </row>
    <row r="77" spans="2:5" ht="12.75">
      <c r="B77" s="31"/>
      <c r="C77" s="32"/>
      <c r="D77" s="32"/>
      <c r="E77" s="32"/>
    </row>
  </sheetData>
  <mergeCells count="1">
    <mergeCell ref="B74:E7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2006-12-30T17:46:41Z</dcterms:created>
  <dcterms:modified xsi:type="dcterms:W3CDTF">2009-02-06T20:16:07Z</dcterms:modified>
  <cp:category/>
  <cp:version/>
  <cp:contentType/>
  <cp:contentStatus/>
</cp:coreProperties>
</file>